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AF781E5D-2CB8-492F-A297-52150D718A63}"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<sst xmlns="http://schemas.openxmlformats.org/spreadsheetml/2006/main" count="6581" uniqueCount="3031">
  <si>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</si>
  <si>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</si>
  <si>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</si>
  <si>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</si>
  <si>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</si>
  <si>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</si>
  <si>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</si>
  <si>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</si>
  <si>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</si>
  <si>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</si>
  <si>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</si>
  <si>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</si>
  <si>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</si>
  <si>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</si>
  <si>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</si>
  <si>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</si>
  <si>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</si>
  <si>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</si>
  <si>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</si>
  <si>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</si>
  <si>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</si>
  <si>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</si>
  <si>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</si>
  <si>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</si>
  <si>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</si>
  <si>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</si>
  <si>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</si>
  <si>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</si>
  <si>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</si>
  <si>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</si>
  <si>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</si>
  <si>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</si>
  <si>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</si>
  <si>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</si>
  <si>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</si>
  <si>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</si>
  <si>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</si>
  <si>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</si>
  <si>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</si>
  <si>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</si>
  <si>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</si>
  <si>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</si>
  <si>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</si>
  <si>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</si>
  <si>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</si>
  <si>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</si>
  <si>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</si>
  <si>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</si>
  <si>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</si>
  <si>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</si>
  <si>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</si>
  <si>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</si>
  <si>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</si>
  <si>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</si>
  <si>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</si>
  <si>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</si>
  <si>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</si>
  <si>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</si>
  <si>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</si>
  <si>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</si>
  <si>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</si>
  <si>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</si>
  <si>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</si>
  <si>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</si>
  <si>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</si>
  <si>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</si>
  <si>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</si>
  <si>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</si>
  <si>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</si>
  <si>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</si>
  <si>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</si>
  <si>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</si>
  <si>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</si>
  <si>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</si>
  <si>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</si>
  <si>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</si>
  <si>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</si>
  <si>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</si>
  <si>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</si>
  <si>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</si>
  <si>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</si>
  <si>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</si>
  <si>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</si>
  <si>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</si>
  <si>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</si>
  <si>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</si>
  <si>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</si>
  <si>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</si>
  <si>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</si>
  <si>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</si>
  <si>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</si>
  <si>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</si>
  <si>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</si>
  <si>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</si>
  <si>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</si>
  <si>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</si>
  <si>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</si>
  <si>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</si>
  <si>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</si>
  <si>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</si>
  <si>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</si>
  <si>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</si>
  <si>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</si>
  <si>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</si>
  <si>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</si>
  <si>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</si>
  <si>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</si>
  <si>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</si>
  <si>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</si>
  <si>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</si>
  <si>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</si>
  <si>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</si>
  <si>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</si>
  <si>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</si>
  <si>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</si>
  <si>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</si>
  <si>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</si>
  <si>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</si>
  <si>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</si>
  <si>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</si>
  <si>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</si>
  <si>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</si>
  <si>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</si>
  <si>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</si>
  <si>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</si>
  <si>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</si>
  <si>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</si>
  <si>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</si>
  <si>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</si>
  <si>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</si>
  <si>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</si>
  <si>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</si>
  <si>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</si>
  <si>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</si>
  <si>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</si>
  <si>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</si>
  <si>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</si>
  <si>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</si>
  <si>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</si>
  <si>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</si>
  <si>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</si>
  <si>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</si>
  <si>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</si>
  <si>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</si>
  <si>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</si>
  <si>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</si>
  <si>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</si>
  <si>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</si>
  <si>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</si>
  <si>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</si>
  <si>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</si>
  <si>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</si>
  <si>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</si>
  <si>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</si>
  <si>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</si>
  <si>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</si>
  <si>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</si>
  <si>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</si>
  <si>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</si>
  <si>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</si>
  <si>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</si>
  <si>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</si>
  <si>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</si>
  <si>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</si>
  <si>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</si>
  <si>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</si>
  <si>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</si>
  <si>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</si>
  <si>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</si>
  <si>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</si>
  <si>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</si>
  <si>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</si>
  <si>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</si>
  <si>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</si>
  <si>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</si>
  <si>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</si>
  <si>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</si>
  <si>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</si>
  <si>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</si>
  <si>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</si>
  <si>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</si>
  <si>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</si>
  <si>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</si>
  <si>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</si>
  <si>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</si>
  <si>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</si>
  <si>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</si>
  <si>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</si>
  <si>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</si>
  <si>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</si>
  <si>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</si>
  <si>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</si>
  <si>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</si>
  <si>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</si>
  <si>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</si>
  <si>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</si>
  <si>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</si>
  <si>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</si>
  <si>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</si>
  <si>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</si>
  <si>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</si>
  <si>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</si>
  <si>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</si>
  <si>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</si>
  <si>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</si>
  <si>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</si>
  <si>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</si>
  <si>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</si>
  <si>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</si>
  <si>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</si>
  <si>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</si>
  <si>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</si>
  <si>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</si>
  <si>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</si>
  <si>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</si>
  <si>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</si>
  <si>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</si>
  <si>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</si>
  <si>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</si>
  <si>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</si>
  <si>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</si>
  <si>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</si>
  <si>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</si>
  <si>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</si>
  <si>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</si>
  <si>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</si>
  <si>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</si>
  <si>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</si>
  <si>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</si>
  <si>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</si>
  <si>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</si>
  <si>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</si>
  <si>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</si>
  <si>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</si>
  <si>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</si>
  <si>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</si>
  <si>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</si>
  <si>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</si>
  <si>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</si>
  <si>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</si>
  <si>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</si>
  <si>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</si>
  <si>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</si>
  <si>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</si>
  <si>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</si>
  <si>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</si>
  <si>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</si>
  <si>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</si>
  <si>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</si>
  <si>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</si>
  <si>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</si>
  <si>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</si>
  <si>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</si>
  <si>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</si>
  <si>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</si>
  <si>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</si>
  <si>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</si>
  <si>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</si>
  <si>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</si>
  <si>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</si>
  <si>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</si>
  <si>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</si>
  <si>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</si>
  <si>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</si>
  <si>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</si>
  <si>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</si>
  <si>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</si>
  <si>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</si>
  <si>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</si>
  <si>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</si>
  <si>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</si>
  <si>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</si>
  <si>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</si>
  <si>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</si>
  <si>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</si>
  <si>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</si>
  <si>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</si>
  <si>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</si>
  <si>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</si>
  <si>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</si>
  <si>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</si>
  <si>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</si>
  <si>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</si>
  <si>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</si>
  <si>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</si>
  <si>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</si>
  <si>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</si>
  <si>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</si>
  <si>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</si>
  <si>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</si>
  <si>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</si>
  <si>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</si>
  <si>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</si>
  <si>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</si>
  <si>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</si>
  <si>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</si>
  <si>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</si>
  <si>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</si>
  <si>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</si>
  <si>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</si>
  <si>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</si>
  <si>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</si>
  <si>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</si>
  <si>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</si>
  <si>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</si>
  <si>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</si>
  <si>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</si>
  <si>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</si>
  <si>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</si>
  <si>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</si>
  <si>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</si>
  <si>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</si>
  <si>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</si>
  <si>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</si>
  <si>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</si>
  <si>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</si>
  <si>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</si>
  <si>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</si>
  <si>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</si>
  <si>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</si>
  <si>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</si>
  <si>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</si>
  <si>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</si>
  <si>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</si>
  <si>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</si>
  <si>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</si>
  <si>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</si>
  <si>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</si>
  <si>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</si>
  <si>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</si>
  <si>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</si>
  <si>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</si>
  <si>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</si>
  <si>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</si>
  <si>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</si>
  <si>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</si>
  <si>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</si>
  <si>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</si>
  <si>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</si>
  <si>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</si>
  <si>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</si>
  <si>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</si>
  <si>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</si>
  <si>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</si>
  <si>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</si>
  <si>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</si>
  <si>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</si>
  <si>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</si>
  <si>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</si>
  <si>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</si>
  <si>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</si>
  <si>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</si>
  <si>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</si>
  <si>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</si>
  <si>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</si>
  <si>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</si>
  <si>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</si>
  <si>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</si>
  <si>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</si>
  <si>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</si>
  <si>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</si>
  <si>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</si>
  <si>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</si>
  <si>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</si>
  <si>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</si>
  <si>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</si>
  <si>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</si>
  <si>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</si>
  <si>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</si>
  <si>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</si>
  <si>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</si>
  <si>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</si>
  <si>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</si>
  <si>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</si>
  <si>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</si>
  <si>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</si>
  <si>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</si>
  <si>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</si>
  <si>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</si>
  <si>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</si>
  <si>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</si>
  <si>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</si>
  <si>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</si>
  <si>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</si>
  <si>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</si>
  <si>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</si>
  <si>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</si>
  <si>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</si>
  <si>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</si>
  <si>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</si>
  <si>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</si>
  <si>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</si>
  <si>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</si>
  <si>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</si>
  <si>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</si>
  <si>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</si>
  <si>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</si>
  <si>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</si>
  <si>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</si>
  <si>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</si>
  <si>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</si>
  <si>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</si>
  <si>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</si>
  <si>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</si>
  <si>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</si>
  <si>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</si>
  <si>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</si>
  <si>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</si>
  <si>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</si>
  <si>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</si>
  <si>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</si>
  <si>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</si>
  <si>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</si>
  <si>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</si>
  <si>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</si>
  <si>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</si>
  <si>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</si>
  <si>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</si>
  <si>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</si>
  <si>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</si>
  <si>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</si>
  <si>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</si>
  <si>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</si>
  <si>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</si>
  <si>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</si>
  <si>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</si>
  <si>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</si>
  <si>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</si>
  <si>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</si>
  <si>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</si>
  <si>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</si>
  <si>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</si>
  <si>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</si>
  <si>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</si>
  <si>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</si>
  <si>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</si>
  <si>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</si>
  <si>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</si>
  <si>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</si>
  <si>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</si>
  <si>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</si>
  <si>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</si>
  <si>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</si>
  <si>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</si>
  <si>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</si>
  <si>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</si>
  <si>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</si>
  <si>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</si>
  <si>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</si>
  <si>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</si>
  <si>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</si>
  <si>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</si>
  <si>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</si>
  <si>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</si>
  <si>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</si>
  <si>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</si>
  <si>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</si>
  <si>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</si>
  <si>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</si>
  <si>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</si>
  <si>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</si>
  <si>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</si>
  <si>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</si>
  <si>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</si>
  <si>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</si>
  <si>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</si>
  <si>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</si>
  <si>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</si>
  <si>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</si>
  <si>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</si>
  <si>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</si>
  <si>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</si>
  <si>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</si>
  <si>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</si>
  <si>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</si>
  <si>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</si>
  <si>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</si>
  <si>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</si>
  <si>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</si>
  <si>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</si>
  <si>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</si>
  <si>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</si>
  <si>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</si>
  <si>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</si>
  <si>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</si>
  <si>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</si>
  <si>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</si>
  <si>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</si>
  <si>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</si>
  <si>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</si>
  <si>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</si>
  <si>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</si>
  <si>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</si>
  <si>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</si>
  <si>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</si>
  <si>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</si>
  <si>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</si>
  <si>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</si>
  <si>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</si>
  <si>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</si>
  <si>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</si>
  <si>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</si>
  <si>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</si>
  <si>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</si>
  <si>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</si>
  <si>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</si>
  <si>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</si>
  <si>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</si>
  <si>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</si>
  <si>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</si>
  <si>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</si>
  <si>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</si>
  <si>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</si>
  <si>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</si>
  <si>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</si>
  <si>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</si>
  <si>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</si>
  <si>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</si>
  <si>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</si>
  <si>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</si>
  <si>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</si>
  <si>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</si>
  <si>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</si>
  <si>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</si>
  <si>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</si>
  <si>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</si>
  <si>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</si>
  <si>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</si>
  <si>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</si>
  <si>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</si>
  <si>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</si>
  <si>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</si>
  <si>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</si>
  <si>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</si>
  <si>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</si>
  <si>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</si>
  <si>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</si>
  <si>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</si>
  <si>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</si>
  <si>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</si>
  <si>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</si>
  <si>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</si>
  <si>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</si>
  <si>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</si>
  <si>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</si>
  <si>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</si>
  <si>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</si>
  <si>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</si>
  <si>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</si>
  <si>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</si>
  <si>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</si>
  <si>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</si>
  <si>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</si>
  <si>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</si>
  <si>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</si>
  <si>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</si>
  <si>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</si>
  <si>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</si>
  <si>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</si>
  <si>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</si>
  <si>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</si>
  <si>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</si>
  <si>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</si>
  <si>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</si>
  <si>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</si>
  <si>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</si>
  <si>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</si>
  <si>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</si>
  <si>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</si>
  <si>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</si>
  <si>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</si>
  <si>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</si>
  <si>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</si>
  <si>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</si>
  <si>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</si>
  <si>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</si>
  <si>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</si>
  <si>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</si>
  <si>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</si>
  <si>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</si>
  <si>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</si>
  <si>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</si>
  <si>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</si>
  <si>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</si>
  <si>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</si>
  <si>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</si>
  <si>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</si>
  <si>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</si>
  <si>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</si>
  <si>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</si>
  <si>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</si>
  <si>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</si>
  <si>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</si>
  <si>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</si>
  <si>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</si>
  <si>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</si>
  <si>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</si>
  <si>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</si>
  <si>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</si>
  <si>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</si>
  <si>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</si>
  <si>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</si>
  <si>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</si>
  <si>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</si>
  <si>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</si>
  <si>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</si>
  <si>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</si>
  <si>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</si>
  <si>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</si>
  <si>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</si>
  <si>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</si>
  <si>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</si>
  <si>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</si>
  <si>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</si>
  <si>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</si>
  <si>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</si>
  <si>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</si>
  <si>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</si>
  <si>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</si>
  <si>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</si>
  <si>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</si>
  <si>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</si>
  <si>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</si>
  <si>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</si>
  <si>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</si>
  <si>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</si>
  <si>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</si>
  <si>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</si>
  <si>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</si>
  <si>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</si>
  <si>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</si>
  <si>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</si>
  <si>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</si>
  <si>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</si>
  <si>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</si>
  <si>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</si>
  <si>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</si>
  <si>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</si>
  <si>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</si>
  <si>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</si>
  <si>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</si>
  <si>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</si>
  <si>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</si>
  <si>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</si>
  <si>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</si>
  <si>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</si>
  <si>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</si>
  <si>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</si>
  <si>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</si>
  <si>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</si>
  <si>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</si>
  <si>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</si>
  <si>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</si>
  <si>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</si>
  <si>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</si>
  <si>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</si>
  <si>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</si>
  <si>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</si>
  <si>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</si>
  <si>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</si>
  <si>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</si>
  <si>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</si>
  <si>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</si>
  <si>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</si>
  <si>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</si>
  <si>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</si>
  <si>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</si>
  <si>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</si>
  <si>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</si>
  <si>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</si>
  <si>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</si>
  <si>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</si>
  <si>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</si>
  <si>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</si>
  <si>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</si>
  <si>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</si>
  <si>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</si>
  <si>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</si>
  <si>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</si>
  <si>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</si>
  <si>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</si>
  <si>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</si>
  <si>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</si>
  <si>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</si>
  <si>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</si>
  <si>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</si>
  <si>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</si>
  <si>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</si>
  <si>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</si>
  <si>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</si>
  <si>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</si>
  <si>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</si>
  <si>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</si>
  <si>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</si>
  <si>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</si>
  <si>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</si>
  <si>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</si>
  <si>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</si>
  <si>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</si>
  <si>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</si>
  <si>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</si>
  <si>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</si>
  <si>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</si>
  <si>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</si>
  <si>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</si>
  <si>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</si>
  <si>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</si>
  <si>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</si>
  <si>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</si>
  <si>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</si>
  <si>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</si>
  <si>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</si>
  <si>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</si>
  <si>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</si>
  <si>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</si>
  <si>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</si>
  <si>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</si>
  <si>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</si>
  <si>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</si>
  <si>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</si>
  <si>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</si>
  <si>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</si>
  <si>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</si>
  <si>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</si>
  <si>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</si>
  <si>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</si>
  <si>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</si>
  <si>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</si>
  <si>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</si>
  <si>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</si>
  <si>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</si>
  <si>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</si>
  <si>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</si>
  <si>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</si>
  <si>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</si>
  <si>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</si>
  <si>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</si>
  <si>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</si>
  <si>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</si>
  <si>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</si>
  <si>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</si>
  <si>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</si>
  <si>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</si>
  <si>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</si>
  <si>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</si>
  <si>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</si>
  <si>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</si>
  <si>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</si>
  <si>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</si>
  <si>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</si>
  <si>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</si>
  <si>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</si>
  <si>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</si>
  <si>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</si>
  <si>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</si>
  <si>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</si>
  <si>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</si>
  <si>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</si>
  <si>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</si>
  <si>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</si>
  <si>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</si>
  <si>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</si>
  <si>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</si>
  <si>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</si>
  <si>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</si>
  <si>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</si>
  <si>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</si>
  <si>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</si>
  <si>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</si>
  <si>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</si>
  <si>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</si>
  <si>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</si>
  <si>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</si>
  <si>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</si>
  <si>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</si>
  <si>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</si>
  <si>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</si>
  <si>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</si>
  <si>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</si>
  <si>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</si>
  <si>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</si>
  <si>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</si>
  <si>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</si>
  <si>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</si>
  <si>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</si>
  <si>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</si>
  <si>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</si>
  <si>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</si>
  <si>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</si>
  <si>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</si>
  <si>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</si>
  <si>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</si>
  <si>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</si>
  <si>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</si>
  <si>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</si>
  <si>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</si>
  <si>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</si>
  <si>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</si>
  <si>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</si>
  <si>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</si>
  <si>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</si>
  <si>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</si>
  <si>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</si>
  <si>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</si>
  <si>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</si>
  <si>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</si>
  <si>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</si>
  <si>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</si>
  <si>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</si>
  <si>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</si>
  <si>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</si>
  <si>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</si>
  <si>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</si>
  <si>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</si>
  <si>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</si>
  <si>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</si>
  <si>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</si>
  <si>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</si>
  <si>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</si>
  <si>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</si>
  <si>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</si>
  <si>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</si>
  <si>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</si>
  <si>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</si>
  <si>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</si>
  <si>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</si>
  <si>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</si>
  <si>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</si>
  <si>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</si>
  <si>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</si>
  <si>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</si>
  <si>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</si>
  <si>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</si>
  <si>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</si>
  <si>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</si>
  <si>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</si>
  <si>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</si>
  <si>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</si>
  <si>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</si>
  <si>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</si>
  <si>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</si>
  <si>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</si>
  <si>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</si>
  <si>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</si>
  <si>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</si>
  <si>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</si>
  <si>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</si>
  <si>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</si>
  <si>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</si>
  <si>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</si>
  <si>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</si>
  <si>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</si>
  <si>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</si>
  <si>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</si>
  <si>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</si>
  <si>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</si>
  <si>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</si>
  <si>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</si>
  <si>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</si>
  <si>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</si>
  <si>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</si>
  <si>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</si>
  <si>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</si>
  <si>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</si>
  <si>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</si>
  <si>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</si>
  <si>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</si>
  <si>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</si>
  <si>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</si>
  <si>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</si>
  <si>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</si>
  <si>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</si>
  <si>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</si>
  <si>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</si>
  <si>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</si>
  <si>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</si>
  <si>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</si>
  <si>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</si>
  <si>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</si>
  <si>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</si>
  <si>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</si>
  <si>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</si>
  <si>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</si>
  <si>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</si>
  <si>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</si>
  <si>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</si>
  <si>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</si>
  <si>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</si>
  <si>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</si>
  <si>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</si>
  <si>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</si>
  <si>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</si>
  <si>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</si>
  <si>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</si>
  <si>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</si>
  <si>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</si>
  <si>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</si>
  <si>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</si>
  <si>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</si>
  <si>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</si>
  <si>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</si>
  <si>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</si>
  <si>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</si>
  <si>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</si>
  <si>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</si>
  <si>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</si>
  <si>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</si>
  <si>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</si>
  <si>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</si>
  <si>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</si>
  <si>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</si>
  <si>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</si>
  <si>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</si>
  <si>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</si>
  <si>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</si>
  <si>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</si>
  <si>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</si>
  <si>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</si>
  <si>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</si>
  <si>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</si>
  <si>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</si>
  <si>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</si>
  <si>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</si>
  <si>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</si>
  <si>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</si>
  <si>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</si>
  <si>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</si>
  <si>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</si>
  <si>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</si>
  <si>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</si>
  <si>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</si>
  <si>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</si>
  <si>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</si>
  <si>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</si>
  <si>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</si>
  <si>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</si>
  <si>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</si>
  <si>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</si>
  <si>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</si>
  <si>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</si>
  <si>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</si>
  <si>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</si>
  <si>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</si>
  <si>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</si>
  <si>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</si>
  <si>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</si>
  <si>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</si>
  <si>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</si>
  <si>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</si>
  <si>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</si>
  <si>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</si>
  <si>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</si>
  <si>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</si>
  <si>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</si>
  <si>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</si>
  <si>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</si>
  <si>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</si>
  <si>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</si>
  <si>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</si>
  <si>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</si>
  <si>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</si>
  <si>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</si>
  <si>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</si>
  <si>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</si>
  <si>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</si>
  <si>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</si>
  <si>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</si>
  <si>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</si>
  <si>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</si>
  <si>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</si>
  <si>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</si>
  <si>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</si>
  <si>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</si>
  <si>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</si>
  <si>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</si>
  <si>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</si>
  <si>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</si>
  <si>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</si>
  <si>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</si>
  <si>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</si>
  <si>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</si>
  <si>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</si>
  <si>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</si>
  <si>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</si>
  <si>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</si>
  <si>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</si>
  <si>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</si>
  <si>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</si>
  <si>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</si>
  <si>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</si>
  <si>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</si>
  <si>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</si>
  <si>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</si>
  <si>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</si>
  <si>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</si>
  <si>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</si>
  <si>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</si>
  <si>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</si>
  <si>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</si>
  <si>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</si>
  <si>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</si>
  <si>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</si>
  <si>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</si>
  <si>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</si>
  <si>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</si>
  <si>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</si>
  <si>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</si>
  <si>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</si>
  <si>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</si>
  <si>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</si>
  <si>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</si>
  <si>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</si>
  <si>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</si>
  <si>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</si>
  <si>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</si>
  <si>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</si>
  <si>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</si>
  <si>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</si>
  <si>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</si>
  <si>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</si>
  <si>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</si>
  <si>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</si>
  <si>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</si>
  <si>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</si>
  <si>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</si>
  <si>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</si>
  <si>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</si>
  <si>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</si>
  <si>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</si>
  <si>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</si>
  <si>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</si>
  <si>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</si>
  <si>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</si>
  <si>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</si>
  <si>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</si>
  <si>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</si>
  <si>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</si>
  <si>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</si>
  <si>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</si>
  <si>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</si>
  <si>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</si>
  <si>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</si>
  <si>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</si>
  <si>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</si>
  <si>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</si>
  <si>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</si>
  <si>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</si>
  <si>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</si>
  <si>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</si>
  <si>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</si>
  <si>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</si>
  <si>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</si>
  <si>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</si>
  <si>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</si>
  <si>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</si>
  <si>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</si>
  <si>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</si>
  <si>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</si>
  <si>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</si>
  <si>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</si>
  <si>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</si>
  <si>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</si>
  <si>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</si>
  <si>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</si>
  <si>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</si>
  <si>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</si>
  <si>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</si>
  <si>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</si>
  <si>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</si>
  <si>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</si>
  <si>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</si>
  <si>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</si>
  <si>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</si>
  <si>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</si>
  <si>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</si>
  <si>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</si>
  <si>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</si>
  <si>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</si>
  <si>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</si>
  <si>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</si>
  <si>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</si>
  <si>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</si>
  <si>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</si>
  <si>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</si>
  <si>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</si>
  <si>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</si>
  <si>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</si>
  <si>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</si>
  <si>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</si>
  <si>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</si>
  <si>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</si>
  <si>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</si>
  <si>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</si>
  <si>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</si>
  <si>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</si>
  <si>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</si>
  <si>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</si>
  <si>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</si>
  <si>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</si>
  <si>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</si>
  <si>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</si>
  <si>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</si>
  <si>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</si>
  <si>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</si>
  <si>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</si>
  <si>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</si>
  <si>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</si>
  <si>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</si>
  <si>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</si>
  <si>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</si>
  <si>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</si>
  <si>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</si>
  <si>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</si>
  <si>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</si>
  <si>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</si>
  <si>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</si>
  <si>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</si>
  <si>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</si>
  <si>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</si>
  <si>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</si>
  <si>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</si>
  <si>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</si>
  <si>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</si>
  <si>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</si>
  <si>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</si>
  <si>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</si>
  <si>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</si>
  <si>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</si>
  <si>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</si>
  <si>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</si>
  <si>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</si>
  <si>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</si>
  <si>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</si>
  <si>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</si>
  <si>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</si>
  <si>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</si>
  <si>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</si>
  <si>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</si>
  <si>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</si>
  <si>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</si>
  <si>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</si>
  <si>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</si>
  <si>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</si>
  <si>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</si>
  <si>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</si>
  <si>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</si>
  <si>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</si>
  <si>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</si>
  <si>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</si>
  <si>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</si>
  <si>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</si>
  <si>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</si>
  <si>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</si>
  <si>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</si>
  <si>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</si>
  <si>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</si>
  <si>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</si>
  <si>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</si>
  <si>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</si>
  <si>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</si>
  <si>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</si>
  <si>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</si>
  <si>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</si>
  <si>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</si>
  <si>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</si>
  <si>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</si>
  <si>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</si>
  <si>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</si>
  <si>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</si>
  <si>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</si>
  <si>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</si>
  <si>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</si>
  <si>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</si>
  <si>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</si>
  <si>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</si>
  <si>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</si>
  <si>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</si>
  <si>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</si>
  <si>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</si>
  <si>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</si>
  <si>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</si>
  <si>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</si>
  <si>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</si>
  <si>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</si>
  <si>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</si>
  <si>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</si>
  <si>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</si>
  <si>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</si>
  <si>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</si>
  <si>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</si>
  <si>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</si>
  <si>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</si>
  <si>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</si>
  <si>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</si>
  <si>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</si>
  <si>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</si>
  <si>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</si>
  <si>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</si>
  <si>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</si>
  <si>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</si>
  <si>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</si>
  <si>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</si>
  <si>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</si>
  <si>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</si>
  <si>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</si>
  <si>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</si>
  <si>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</si>
  <si>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</si>
  <si>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</si>
  <si>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</si>
  <si>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</si>
  <si>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</si>
  <si>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</si>
  <si>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</si>
  <si>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</si>
  <si>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</si>
  <si>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</si>
  <si>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</si>
  <si>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</si>
  <si>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</si>
  <si>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</si>
  <si>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</si>
  <si>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</si>
  <si>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</si>
  <si>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</si>
  <si>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</si>
  <si>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</si>
  <si>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</si>
  <si>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</si>
  <si>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</si>
  <si>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</si>
  <si>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</si>
  <si>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</si>
  <si>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</si>
  <si>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</si>
  <si>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</si>
  <si>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</si>
  <si>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</si>
  <si>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</si>
  <si>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</si>
  <si>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</si>
  <si>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</si>
  <si>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</si>
  <si>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</si>
  <si>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</si>
  <si>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</si>
  <si>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</si>
  <si>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</si>
  <si>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</si>
  <si>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</si>
  <si>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</si>
  <si>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</si>
  <si>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</si>
  <si>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</si>
  <si>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</si>
  <si>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</si>
  <si>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</si>
  <si>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</si>
  <si>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</si>
  <si>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</si>
  <si>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</si>
  <si>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</si>
  <si>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</si>
  <si>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</si>
  <si>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</si>
  <si>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</si>
  <si>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</si>
  <si>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</si>
  <si>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</si>
  <si>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</si>
  <si>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</si>
  <si>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</si>
  <si>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</si>
  <si>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</si>
  <si>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</si>
  <si>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</si>
  <si>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</si>
  <si>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</si>
  <si>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</si>
  <si>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</si>
  <si>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</si>
  <si>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</si>
  <si>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</si>
  <si>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</si>
  <si>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</si>
  <si>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</si>
  <si>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</si>
  <si>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</si>
  <si>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</si>
  <si>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</si>
  <si>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</si>
  <si>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</si>
  <si>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</si>
  <si>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</si>
  <si>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</si>
  <si>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</si>
  <si>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</si>
  <si>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</si>
  <si>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</si>
  <si>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</si>
  <si>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</si>
  <si>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</si>
  <si>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</si>
  <si>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</si>
  <si>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</si>
  <si>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</si>
  <si>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</si>
  <si>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</si>
  <si>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</si>
  <si>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</si>
  <si>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</si>
  <si>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</si>
  <si>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</si>
  <si>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</si>
  <si>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</si>
  <si>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</si>
  <si>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</si>
  <si>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</si>
  <si>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</si>
  <si>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</si>
  <si>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</si>
  <si>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</si>
  <si>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</si>
  <si>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</si>
  <si>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</si>
  <si>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</si>
  <si>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</si>
  <si>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</si>
  <si>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</si>
  <si>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</si>
  <si>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</si>
  <si>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</si>
  <si>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</si>
  <si>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</si>
  <si>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</si>
  <si>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</si>
  <si>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</si>
  <si>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</si>
  <si>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</si>
  <si>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</si>
  <si>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</si>
  <si>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</si>
  <si>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</si>
  <si>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</si>
  <si>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</si>
  <si>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</si>
  <si>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</si>
  <si>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</si>
  <si>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</si>
  <si>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</si>
  <si>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</si>
  <si>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</si>
  <si>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</si>
  <si>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</si>
  <si>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</si>
  <si>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</si>
  <si>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</si>
  <si>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</si>
  <si>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</si>
  <si>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</si>
  <si>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</si>
  <si>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</si>
  <si>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</si>
  <si>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</si>
  <si>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</si>
  <si>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</si>
  <si>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</si>
  <si>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</si>
  <si>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</si>
  <si>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</si>
  <si>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</si>
  <si>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</si>
  <si>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</si>
  <si>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</si>
  <si>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</si>
  <si>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</si>
  <si>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</si>
  <si>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</si>
  <si>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</si>
  <si>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</si>
  <si>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</si>
  <si>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</si>
  <si>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</si>
  <si>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</si>
  <si>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</si>
  <si>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</si>
  <si>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</si>
  <si>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</si>
  <si>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</si>
  <si>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</si>
  <si>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</si>
  <si>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</si>
  <si>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</si>
  <si>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</si>
  <si>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</si>
  <si>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</si>
  <si>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</si>
  <si>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</si>
  <si>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</si>
  <si>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</si>
  <si>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</si>
  <si>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</si>
  <si>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</si>
  <si>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</si>
  <si>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</si>
  <si>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</si>
  <si>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</si>
  <si>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</si>
  <si>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</si>
  <si>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</si>
  <si>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</si>
  <si>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</si>
  <si>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</si>
  <si>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</si>
  <si>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</si>
  <si>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</si>
  <si>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</si>
  <si>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</si>
  <si>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</si>
  <si>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</si>
  <si>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</si>
  <si>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</si>
  <si>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</si>
  <si>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</si>
  <si>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</si>
  <si>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</si>
  <si>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</si>
  <si>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</si>
  <si>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</si>
  <si>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</si>
  <si>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</si>
  <si>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</si>
  <si>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</si>
  <si>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</si>
  <si>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</si>
  <si>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</si>
  <si>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</si>
  <si>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</si>
  <si>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</si>
  <si>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</si>
  <si>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</si>
  <si>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</si>
  <si>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</si>
  <si>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</si>
  <si>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</si>
  <si>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</si>
  <si>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</si>
  <si>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</si>
  <si>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</si>
  <si>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</si>
  <si>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</si>
  <si>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</si>
  <si>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</si>
  <si>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</si>
  <si>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</si>
  <si>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</si>
  <si>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</si>
  <si>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</si>
  <si>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</si>
  <si>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</si>
  <si>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</si>
  <si>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</si>
  <si>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</si>
  <si>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</si>
  <si>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</si>
  <si>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</si>
  <si>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</si>
  <si>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</si>
  <si>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</si>
  <si>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</si>
  <si>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</si>
  <si>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</si>
  <si>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</si>
  <si>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</si>
  <si>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</si>
  <si>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</si>
  <si>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</si>
  <si>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</si>
  <si>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</si>
  <si>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</si>
  <si>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</si>
  <si>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</si>
  <si>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</si>
  <si>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</si>
  <si>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</si>
  <si>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</si>
  <si>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</si>
  <si>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</si>
  <si>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</si>
  <si>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</si>
  <si>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</si>
  <si>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</si>
  <si>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</si>
  <si>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</si>
  <si>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</si>
  <si>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</si>
  <si>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</si>
  <si>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</si>
  <si>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</si>
  <si>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</si>
  <si>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</si>
  <si>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</si>
  <si>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</si>
  <si>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</si>
  <si>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</si>
  <si>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</si>
  <si>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</si>
  <si>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</si>
  <si>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</si>
  <si>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</si>
  <si>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</si>
  <si>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</si>
  <si>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</si>
  <si>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</si>
  <si>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</si>
  <si>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</si>
  <si>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</si>
  <si>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</si>
  <si>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</si>
  <si>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</si>
  <si>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</si>
  <si>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</si>
  <si>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</si>
  <si>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</si>
  <si>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</si>
  <si>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</si>
  <si>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</si>
  <si>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</si>
  <si>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</si>
  <si>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</si>
  <si>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</si>
  <si>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</si>
  <si>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</si>
  <si>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</si>
  <si>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</si>
  <si>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</si>
  <si>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</si>
  <si>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</si>
  <si>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</si>
  <si>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</si>
  <si>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</si>
  <si>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</si>
  <si>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</si>
  <si>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</si>
  <si>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</si>
  <si>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</si>
  <si>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</si>
  <si>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</si>
  <si>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</si>
  <si>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</si>
  <si>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</si>
  <si>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</si>
  <si>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</si>
  <si>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</si>
  <si>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</si>
  <si>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</si>
  <si>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</si>
  <si>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</si>
  <si>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</si>
  <si>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</si>
  <si>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</si>
  <si>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</si>
  <si>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</si>
  <si>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</si>
  <si>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</si>
  <si>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</si>
  <si>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</si>
  <si>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</si>
  <si>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</si>
  <si>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</si>
  <si>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</si>
  <si>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</si>
  <si>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</si>
  <si>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</si>
  <si>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</si>
  <si>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</si>
  <si>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</si>
  <si>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</si>
  <si>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</si>
  <si>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</si>
  <si>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</si>
  <si>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</si>
  <si>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</si>
  <si>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</si>
  <si>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</si>
  <si>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</si>
  <si>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</si>
  <si>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</si>
  <si>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</si>
  <si>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</si>
  <si>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</si>
  <si>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</si>
  <si>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</si>
  <si>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</si>
  <si>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</si>
  <si>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</si>
  <si>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</si>
  <si>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</si>
  <si>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</si>
  <si>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</si>
  <si>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</si>
  <si>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</si>
  <si>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</si>
  <si>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</si>
  <si>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</si>
  <si>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</si>
  <si>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</si>
  <si>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</si>
  <si>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</si>
  <si>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</si>
  <si>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</si>
  <si>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</si>
  <si>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</si>
  <si>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</si>
  <si>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</si>
  <si>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</si>
  <si>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</si>
  <si>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</si>
  <si>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</si>
  <si>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</si>
  <si>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</si>
  <si>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</si>
  <si>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</si>
  <si>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</si>
  <si>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</si>
  <si>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</si>
  <si>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</si>
  <si>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</si>
  <si>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</si>
  <si>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</si>
  <si>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</si>
  <si>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</si>
  <si>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</si>
  <si>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</si>
  <si>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</si>
  <si>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</si>
  <si>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</si>
  <si>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</si>
  <si>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</si>
  <si>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</si>
  <si>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</si>
  <si>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</si>
  <si>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</si>
  <si>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</si>
  <si>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</si>
  <si>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</si>
  <si>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</si>
  <si>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</si>
  <si>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</si>
  <si>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</si>
  <si>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</si>
  <si>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</si>
  <si>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</si>
  <si>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</si>
  <si>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</si>
  <si>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</si>
  <si>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</si>
  <si>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</si>
  <si>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</si>
  <si>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</si>
  <si>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</si>
  <si>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</si>
  <si>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</si>
  <si>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</si>
  <si>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</si>
  <si>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</si>
  <si>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</si>
  <si>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</si>
  <si>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</si>
  <si>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</si>
  <si>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</si>
  <si>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</si>
  <si>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</si>
  <si>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</si>
  <si>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</si>
  <si>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</si>
  <si>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</si>
  <si>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</si>
  <si>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</si>
  <si>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</si>
  <si>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</si>
  <si>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</si>
  <si>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</si>
  <si>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</si>
  <si>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</si>
  <si>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</si>
  <si>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</si>
  <si>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</si>
  <si>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</si>
  <si>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</si>
  <si>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</si>
  <si>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</si>
  <si>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</si>
  <si>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</si>
  <si>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</si>
  <si>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</si>
  <si>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</si>
  <si>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</si>
  <si>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</si>
  <si>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</si>
  <si>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</si>
  <si>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</si>
  <si>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</si>
  <si>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</si>
  <si>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</si>
  <si>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</si>
  <si>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</si>
  <si>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</si>
  <si>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</si>
  <si>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</si>
  <si>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</si>
  <si>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</si>
  <si>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</si>
  <si>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</si>
  <si>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</si>
  <si>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</si>
  <si>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</si>
  <si>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</si>
  <si>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</si>
  <si>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</si>
  <si>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</si>
  <si>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</si>
  <si>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</si>
  <si>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</si>
  <si>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</si>
  <si>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</si>
  <si>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</si>
  <si>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</si>
  <si>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</si>
  <si>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</si>
  <si>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</si>
  <si>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</si>
  <si>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</si>
  <si>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</si>
  <si>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</si>
  <si>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</si>
  <si>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</si>
  <si>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</si>
  <si>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</si>
  <si>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</si>
  <si>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</si>
  <si>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</si>
  <si>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</si>
  <si>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</si>
  <si>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</si>
  <si>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</si>
  <si>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</si>
  <si>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</si>
  <si>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</si>
  <si>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</si>
  <si>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</si>
  <si>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</si>
  <si>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</si>
  <si>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</si>
  <si>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</si>
  <si>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</si>
  <si>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</si>
  <si>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</si>
  <si>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</si>
  <si>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</si>
  <si>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</si>
  <si>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</si>
  <si>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</si>
  <si>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</si>
  <si>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</si>
  <si>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</si>
  <si>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</si>
  <si>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</si>
  <si>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</si>
  <si>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</si>
  <si>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</si>
  <si>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</si>
  <si>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</si>
  <si>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</si>
  <si>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</si>
  <si>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</si>
  <si>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</si>
  <si>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</si>
  <si>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</si>
  <si>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</si>
  <si>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</si>
  <si>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</si>
  <si>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</si>
  <si>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</si>
  <si>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</si>
  <si>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</si>
  <si>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</si>
  <si>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</si>
  <si>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</si>
  <si>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</si>
  <si>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</si>
  <si>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</si>
  <si>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</si>
  <si>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</si>
  <si>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</si>
  <si>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</si>
  <si>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</si>
  <si>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</si>
  <si>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</si>
  <si>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</si>
  <si>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</si>
  <si>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</si>
  <si>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</si>
  <si>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</si>
  <si>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</si>
  <si>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</si>
  <si>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</si>
  <si>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</si>
  <si>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</si>
  <si>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</si>
  <si>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</si>
  <si>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</si>
  <si>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</si>
  <si>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</si>
  <si>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</si>
  <si>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</si>
  <si>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</si>
  <si>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</si>
  <si>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</si>
  <si>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</si>
  <si>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</si>
  <si>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</si>
  <si>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</si>
  <si>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</si>
  <si>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</si>
  <si>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</si>
  <si>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</si>
  <si>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</si>
  <si>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</si>
  <si>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</si>
  <si>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</si>
  <si>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</si>
  <si>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</si>
  <si>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</si>
  <si>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</si>
  <si>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</si>
  <si>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</si>
  <si>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</si>
  <si>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</si>
  <si>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</si>
  <si>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</si>
  <si>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</si>
  <si>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</si>
  <si>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</si>
  <si>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</si>
  <si>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</si>
  <si>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</si>
  <si>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</si>
  <si>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</si>
  <si>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</si>
  <si>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</si>
  <si>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</si>
  <si>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</si>
  <si>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</si>
  <si>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</si>
  <si>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</si>
  <si>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</si>
  <si>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</si>
  <si>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</si>
  <si>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</si>
  <si>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</si>
  <si>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</si>
  <si>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</si>
  <si>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</si>
  <si>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</si>
  <si>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</si>
  <si>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</si>
  <si>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</si>
  <si>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</si>
  <si>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</si>
  <si>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</si>
  <si>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</si>
  <si>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</si>
  <si>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</si>
  <si>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</si>
  <si>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</si>
  <si>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</si>
  <si>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</si>
  <si>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</si>
  <si>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</si>
  <si>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</si>
  <si>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</si>
  <si>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</si>
  <si>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</si>
  <si>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</si>
  <si>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</si>
  <si>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</si>
  <si>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</si>
  <si>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</si>
  <si>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</si>
  <si>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</si>
  <si>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</si>
  <si>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</si>
  <si>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</si>
  <si>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</si>
  <si>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</si>
  <si>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</si>
  <si>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</si>
  <si>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</si>
  <si>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</si>
  <si>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</si>
  <si>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</si>
  <si>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</si>
  <si>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</si>
  <si>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</si>
  <si>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</si>
  <si>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</si>
  <si>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</si>
  <si>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</si>
  <si>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</si>
  <si>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</si>
  <si>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</si>
  <si>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</si>
  <si>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</si>
  <si>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</si>
  <si>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</si>
  <si>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</si>
  <si>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</si>
  <si>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</si>
  <si>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</si>
  <si>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</si>
  <si>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</si>
  <si>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</si>
  <si>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</si>
  <si>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</si>
  <si>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</si>
  <si>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</si>
  <si>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</si>
  <si>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</si>
  <si>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</si>
  <si>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</si>
  <si>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</si>
  <si>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</si>
  <si>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</si>
  <si>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</si>
  <si>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</si>
  <si>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</si>
  <si>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</si>
  <si>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</si>
  <si>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</si>
  <si>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</si>
  <si>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</si>
  <si>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</si>
  <si>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</si>
  <si>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</si>
  <si>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</si>
  <si>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</si>
  <si>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</si>
  <si>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</si>
  <si>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</si>
  <si>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</si>
  <si>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</si>
  <si>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</si>
  <si>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</si>
  <si>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</si>
  <si>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</si>
  <si>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</si>
  <si>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</si>
  <si>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</si>
  <si>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</si>
  <si>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</si>
  <si>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</si>
  <si>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</si>
  <si>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</si>
  <si>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</si>
  <si>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</si>
  <si>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</si>
  <si>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</si>
  <si>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</si>
  <si>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</si>
  <si>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</si>
  <si>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</si>
  <si>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</si>
  <si>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</si>
  <si>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</si>
  <si>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</si>
  <si>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</si>
  <si>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</si>
  <si>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</si>
  <si>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</si>
  <si>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</si>
  <si>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</si>
  <si>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</si>
  <si>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</si>
  <si>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</si>
  <si>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</si>
  <si>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</si>
  <si>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</si>
  <si>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</si>
  <si>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</si>
  <si>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</si>
  <si>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</si>
  <si>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</si>
  <si>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</si>
  <si>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</si>
  <si>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</si>
  <si>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</si>
  <si>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</si>
  <si>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</si>
  <si>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</si>
  <si>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</si>
  <si>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</si>
  <si>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</si>
  <si>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</si>
  <si>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</si>
  <si>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</si>
  <si>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</si>
  <si>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</si>
  <si>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</si>
  <si>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</si>
  <si>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</si>
  <si>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</si>
  <si>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</si>
  <si>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</si>
  <si>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</si>
  <si>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</si>
  <si>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</si>
  <si>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</si>
  <si>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</si>
  <si>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</si>
  <si>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</si>
  <si>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</si>
  <si>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</si>
  <si>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</si>
  <si>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</si>
  <si>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</si>
  <si>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</si>
  <si>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</si>
  <si>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</si>
  <si>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</si>
  <si>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</si>
  <si>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</si>
  <si>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</si>
  <si>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</si>
  <si>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</si>
  <si>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</si>
  <si>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</si>
  <si>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</si>
  <si>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</si>
  <si>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</si>
  <si>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</si>
  <si>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</si>
  <si>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</si>
  <si>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</si>
  <si>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</si>
  <si>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</si>
  <si>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</si>
  <si>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</si>
  <si>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</si>
  <si>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</si>
  <si>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</si>
  <si>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</si>
  <si>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</si>
  <si>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</si>
  <si>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</si>
  <si>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</si>
  <si>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</si>
  <si>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</si>
  <si>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</si>
  <si>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</si>
  <si>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</si>
  <si>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</si>
  <si>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</si>
  <si>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</si>
  <si>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</si>
  <si>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</si>
  <si>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</si>
  <si>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</si>
  <si>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</si>
  <si>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</si>
  <si>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</si>
  <si>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</si>
  <si>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</si>
  <si>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</si>
  <si>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</si>
  <si>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</si>
  <si>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</si>
  <si>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</si>
  <si>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</si>
  <si>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</si>
  <si>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</si>
  <si>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</si>
  <si>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</si>
  <si>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</si>
  <si>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</si>
  <si>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</si>
  <si>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</si>
  <si>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</si>
  <si>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</si>
  <si>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</si>
  <si>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</si>
  <si>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</si>
  <si>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</si>
  <si>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</si>
  <si>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</si>
  <si>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</si>
  <si>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</si>
  <si>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</si>
  <si>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</si>
  <si>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</si>
  <si>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</si>
  <si>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</si>
  <si>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</si>
  <si>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</si>
  <si>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</si>
  <si>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</si>
  <si>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</si>
  <si>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</si>
  <si>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</si>
  <si>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</si>
  <si>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</si>
  <si>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</si>
  <si>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</si>
  <si>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</si>
  <si>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</si>
  <si>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</si>
  <si>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</si>
  <si>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</si>
  <si>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</si>
  <si>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</si>
  <si>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</si>
  <si>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</si>
  <si>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</si>
  <si>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</si>
  <si>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</si>
  <si>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</si>
  <si>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</si>
  <si>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</si>
  <si>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</si>
  <si>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</si>
  <si>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</si>
  <si>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</si>
  <si>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</si>
  <si>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</si>
  <si>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</si>
  <si>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</si>
  <si>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</si>
  <si>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</si>
  <si>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</si>
  <si>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</si>
  <si>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</si>
  <si>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</si>
  <si>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</si>
  <si>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</si>
  <si>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</si>
  <si>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</si>
  <si>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</si>
  <si>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</si>
  <si>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</si>
  <si>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</si>
  <si>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</si>
  <si>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</si>
  <si>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</si>
  <si>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</si>
  <si>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</si>
  <si>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</si>
  <si>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</si>
  <si>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</si>
  <si>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</si>
  <si>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</si>
  <si>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</si>
  <si>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</si>
  <si>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</si>
  <si>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</si>
  <si>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</si>
  <si>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</si>
  <si>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</si>
  <si>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</si>
  <si>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</si>
  <si>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</si>
  <si>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</si>
  <si>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</si>
  <si>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</si>
  <si>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</si>
  <si>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</si>
  <si>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</si>
  <si>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</si>
  <si>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</si>
  <si>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</si>
  <si>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</si>
  <si>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</si>
  <si>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</si>
  <si>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</si>
  <si>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</si>
  <si>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</si>
  <si>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</si>
  <si>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</si>
  <si>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</si>
  <si>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</si>
  <si>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</si>
  <si>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</si>
  <si>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</si>
  <si>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</si>
  <si>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</si>
  <si>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</si>
  <si>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</si>
  <si>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</si>
  <si>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</si>
  <si>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</si>
  <si>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</si>
  <si>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</si>
  <si>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</si>
  <si>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</si>
  <si>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</si>
  <si>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</si>
  <si>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</si>
  <si>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</si>
  <si>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</si>
  <si>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</si>
  <si>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</si>
  <si>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</si>
  <si>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</si>
  <si>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</si>
  <si>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</si>
  <si>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</si>
  <si>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</si>
  <si>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</si>
  <si>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</si>
  <si>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</si>
  <si>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</si>
  <si>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</si>
  <si>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</si>
  <si>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</si>
  <si>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</si>
  <si>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</si>
  <si>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</si>
  <si>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</si>
  <si>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</si>
  <si>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</si>
  <si>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</si>
  <si>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</si>
  <si>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</si>
  <si>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</si>
  <si>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</si>
  <si>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</si>
  <si>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</si>
  <si>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</si>
  <si>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</si>
  <si>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</si>
  <si>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</si>
  <si>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</si>
  <si>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</si>
  <si>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</si>
  <si>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</si>
  <si>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</si>
  <si>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</si>
  <si>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</si>
  <si>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</si>
  <si>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</si>
  <si>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</si>
  <si>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</si>
  <si>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</si>
  <si>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</si>
  <si>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</si>
  <si>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</si>
  <si>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</si>
  <si>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</si>
  <si>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</si>
  <si>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</si>
  <si>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</si>
  <si>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</si>
  <si>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</si>
  <si>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</si>
  <si>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</si>
  <si>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</si>
  <si>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</si>
  <si>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</si>
  <si>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</si>
  <si>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</si>
  <si>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</si>
  <si>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</si>
  <si>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</si>
  <si>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</si>
  <si>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</si>
  <si>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</si>
  <si>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</si>
  <si>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</si>
  <si>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</si>
  <si>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</si>
  <si>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</si>
  <si>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</si>
  <si>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</si>
  <si>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</si>
  <si>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</si>
  <si>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</si>
  <si>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</si>
  <si>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</si>
  <si>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</si>
  <si>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</si>
  <si>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</si>
  <si>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</si>
  <si>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</si>
  <si>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</si>
  <si>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</si>
  <si>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</si>
  <si>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</si>
  <si>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</si>
  <si>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</si>
  <si>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</si>
  <si>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</si>
  <si>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</si>
  <si>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</si>
  <si>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</si>
  <si>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</si>
  <si>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</si>
  <si>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</si>
  <si>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</si>
  <si>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</si>
  <si>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</si>
  <si>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</si>
  <si>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</si>
  <si>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</si>
  <si>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</si>
  <si>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</si>
  <si>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</si>
  <si>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</si>
  <si>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</si>
  <si>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</si>
  <si>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</si>
  <si>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</si>
  <si>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</si>
  <si>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</si>
  <si>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</si>
  <si>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</si>
  <si>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</si>
  <si>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</si>
  <si>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</si>
  <si>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</si>
  <si>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</si>
  <si>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</si>
  <si>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</si>
  <si>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</si>
  <si>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</si>
  <si>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</si>
  <si>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</si>
  <si>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</si>
  <si>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</si>
  <si>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</si>
  <si>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</si>
  <si>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</si>
  <si>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</si>
  <si>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</si>
  <si>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</si>
  <si>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</si>
  <si>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</si>
  <si>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</si>
  <si>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</si>
  <si>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</si>
  <si>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</si>
  <si>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</si>
  <si>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</si>
  <si>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</si>
  <si>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</si>
  <si>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</si>
  <si>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</si>
  <si>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</si>
  <si>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</si>
  <si>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</si>
  <si>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</si>
  <si>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</si>
  <si>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</si>
  <si>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</si>
  <si>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</si>
  <si>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</si>
  <si>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</si>
  <si>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</si>
  <si>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</si>
  <si>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</si>
  <si>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</si>
  <si>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</si>
  <si>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</si>
  <si>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</si>
  <si>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</si>
  <si>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</si>
  <si>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</si>
  <si>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</si>
  <si>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</si>
  <si>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</si>
  <si>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</si>
  <si>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</si>
  <si>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</si>
  <si>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</si>
  <si>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</si>
  <si>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</si>
  <si>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</si>
  <si>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</si>
  <si>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</si>
  <si>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</si>
  <si>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</si>
  <si>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</si>
  <si>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</si>
  <si>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</si>
  <si>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</si>
  <si>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</si>
  <si>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</si>
  <si>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</si>
  <si>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</si>
  <si>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</si>
  <si>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</si>
  <si>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</si>
  <si>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</si>
  <si>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</si>
  <si>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</si>
  <si>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</si>
  <si>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</si>
  <si>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</si>
  <si>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</si>
  <si>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</si>
  <si>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</si>
  <si>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</si>
  <si>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</si>
  <si>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</si>
  <si>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</si>
  <si>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</si>
  <si>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</si>
  <si>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</si>
  <si>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</si>
  <si>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</si>
  <si>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</si>
  <si>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</si>
  <si>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</si>
  <si>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</si>
  <si>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</si>
  <si>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</si>
  <si>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</si>
  <si>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</si>
  <si>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</si>
  <si>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</si>
  <si>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</si>
  <si>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</si>
  <si>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</si>
  <si>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</si>
  <si>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</si>
  <si>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</si>
  <si>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</si>
  <si>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</si>
  <si>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</si>
  <si>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</si>
  <si>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</si>
  <si>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</si>
  <si>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</si>
  <si>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</si>
  <si>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</si>
  <si>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</si>
  <si>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</si>
  <si>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</si>
  <si>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</si>
  <si>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</si>
  <si>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</si>
  <si>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</si>
  <si>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</si>
  <si>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</si>
  <si>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</si>
  <si>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</si>
  <si>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</si>
  <si>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</si>
  <si>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</si>
  <si>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</si>
  <si>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</si>
  <si>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</si>
  <si>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</si>
  <si>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</si>
  <si>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</si>
  <si>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</si>
  <si>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</si>
  <si>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</si>
  <si>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</si>
  <si>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</si>
  <si>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</si>
  <si>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</si>
  <si>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</si>
  <si>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</si>
  <si>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</si>
  <si>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</si>
  <si>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</si>
  <si>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</si>
  <si>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</si>
  <si>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</si>
  <si>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</si>
  <si>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</si>
  <si>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</si>
  <si>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</si>
  <si>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</si>
  <si>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</si>
  <si>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</si>
  <si>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</si>
  <si>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</si>
  <si>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</si>
  <si>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</si>
  <si>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</si>
  <si>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</si>
  <si>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</si>
  <si>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</si>
  <si>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</si>
  <si>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</si>
  <si>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</si>
  <si>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</si>
  <si>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</si>
  <si>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</si>
  <si>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</si>
  <si>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</si>
  <si>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</si>
  <si>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</si>
  <si>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</si>
  <si>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</si>
  <si>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</si>
  <si>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</si>
  <si>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</si>
  <si>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</si>
  <si>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</si>
  <si>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</si>
  <si>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</si>
  <si>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</si>
  <si>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</si>
  <si>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</si>
  <si>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</si>
  <si>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</si>
  <si>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</si>
  <si>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</si>
  <si>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</si>
  <si>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</si>
  <si>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</si>
  <si>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</si>
  <si>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</si>
  <si>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</si>
  <si>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</si>
  <si>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</si>
  <si>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</si>
  <si>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</si>
  <si>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</si>
  <si>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</si>
  <si>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</si>
  <si>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</si>
  <si>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</si>
  <si>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</si>
  <si>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</si>
  <si>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</si>
  <si>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</si>
  <si>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</si>
  <si>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</si>
  <si>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</si>
  <si>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</si>
  <si>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</si>
  <si>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</si>
  <si>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</si>
  <si>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</si>
  <si>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</si>
  <si>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</si>
  <si>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</si>
  <si>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</si>
  <si>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</si>
  <si>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</si>
  <si>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</si>
  <si>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</si>
  <si>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</si>
  <si>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</si>
  <si>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</si>
  <si>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</si>
  <si>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</si>
  <si>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</si>
  <si>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</si>
  <si>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</si>
  <si>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</si>
  <si>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</si>
  <si>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</si>
  <si>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</si>
  <si>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</si>
  <si>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</si>
  <si>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</si>
  <si>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</si>
  <si>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</si>
  <si>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</si>
  <si>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</si>
  <si>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</si>
  <si>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</si>
  <si>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</si>
  <si>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</si>
  <si>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</si>
  <si>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</si>
  <si>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</si>
  <si>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</si>
  <si>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</si>
  <si>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</si>
  <si>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</si>
  <si>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</si>
  <si>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</si>
  <si>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</si>
  <si>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</si>
  <si>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</si>
  <si>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</si>
  <si>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</si>
  <si>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</si>
  <si>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</si>
  <si>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</si>
  <si>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</si>
  <si>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</si>
  <si>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</si>
  <si>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</si>
  <si>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</si>
  <si>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</si>
  <si>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</si>
  <si>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</si>
  <si>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</si>
  <si>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</si>
  <si>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</si>
  <si>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</si>
  <si>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</si>
  <si>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</si>
  <si>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</si>
  <si>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</si>
  <si>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</si>
  <si>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</si>
  <si>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</si>
  <si>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</si>
  <si>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</si>
  <si>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</si>
  <si>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</si>
  <si>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</si>
  <si>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</si>
  <si>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</si>
  <si>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</si>
  <si>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</si>
  <si>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</si>
  <si>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</si>
  <si>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</si>
  <si>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</si>
  <si>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</si>
  <si>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</si>
  <si>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</si>
  <si>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</si>
  <si>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</si>
  <si>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</si>
  <si>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</si>
  <si>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</si>
  <si>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</si>
  <si>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</si>
  <si>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</si>
  <si>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</si>
  <si>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</si>
  <si>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</si>
  <si>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</si>
  <si>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</si>
  <si>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</si>
  <si>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</si>
  <si>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</si>
  <si>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</si>
  <si>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</si>
  <si>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</si>
  <si>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</si>
  <si>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</si>
  <si>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</si>
  <si>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</si>
  <si>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</si>
  <si>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</si>
  <si>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</si>
  <si>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</si>
  <si>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</si>
  <si>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</si>
  <si>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</si>
  <si>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</si>
  <si>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</si>
  <si>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</si>
  <si>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</si>
  <si>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</si>
  <si>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</si>
  <si>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</si>
  <si>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</si>
  <si>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</si>
  <si>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</si>
  <si>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</si>
  <si>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</si>
  <si>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</si>
  <si>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</si>
  <si>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</si>
  <si>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</si>
  <si>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</si>
  <si>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</si>
  <si>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</si>
  <si>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</si>
  <si>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</si>
  <si>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</si>
  <si>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</si>
  <si>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</si>
  <si>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</si>
  <si>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</si>
  <si>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</si>
  <si>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</si>
  <si>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</si>
  <si>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</si>
  <si>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</si>
  <si>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</si>
  <si>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</si>
  <si>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</si>
  <si>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</si>
  <si>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</si>
  <si>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</si>
  <si>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</si>
  <si>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</si>
  <si>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</si>
  <si>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</si>
  <si>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</si>
  <si>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</si>
  <si>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</si>
  <si>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</si>
  <si>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</si>
  <si>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</si>
  <si>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</si>
  <si>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</si>
  <si>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</si>
  <si>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</si>
  <si>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</si>
  <si>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</si>
  <si>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</si>
  <si>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</si>
  <si>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</si>
  <si>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</si>
  <si>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</si>
  <si>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</si>
  <si>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</si>
  <si>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</si>
  <si>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</si>
  <si>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</si>
  <si>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</si>
  <si>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</si>
  <si>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</si>
  <si>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</si>
  <si>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</si>
  <si>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</si>
  <si>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</si>
  <si>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</si>
  <si>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</si>
  <si>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</si>
  <si>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</si>
  <si>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</si>
  <si>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</si>
  <si>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</si>
  <si>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</si>
  <si>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</si>
  <si>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</si>
  <si>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</si>
  <si>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</si>
  <si>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</si>
  <si>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</si>
  <si>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</si>
  <si>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</si>
  <si>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</si>
  <si>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</si>
  <si>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</si>
  <si>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</si>
  <si>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</si>
  <si>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</si>
  <si>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</si>
  <si>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</si>
  <si>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</si>
  <si>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</si>
  <si>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</si>
  <si>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</si>
  <si>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</si>
  <si>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</si>
  <si>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</si>
  <si>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</si>
  <si>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</si>
  <si>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</si>
  <si>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</si>
  <si>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</si>
  <si>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</si>
  <si>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</si>
  <si>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</si>
  <si>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</si>
  <si>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</si>
  <si>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</si>
  <si>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</si>
  <si>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</si>
  <si>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</si>
  <si>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</si>
  <si>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</si>
  <si>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</si>
  <si>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</si>
  <si>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</si>
  <si>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</si>
  <si>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</si>
  <si>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</si>
  <si>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</si>
  <si>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</si>
  <si>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</si>
  <si>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</si>
  <si>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</si>
  <si>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</si>
  <si>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</si>
  <si>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</si>
  <si>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</si>
  <si>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</si>
  <si>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</si>
  <si>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</si>
  <si>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</si>
  <si>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</si>
  <si>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</si>
  <si>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</si>
  <si>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</si>
  <si>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</si>
  <si>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</si>
  <si>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</si>
  <si>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</si>
  <si>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</si>
  <si>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</si>
  <si>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</si>
  <si>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</si>
  <si>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</si>
  <si>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</si>
  <si>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</si>
  <si>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</si>
  <si>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</si>
  <si>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</si>
  <si>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</si>
  <si>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</si>
  <si>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</si>
  <si>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</si>
  <si>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</si>
  <si>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</si>
  <si>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</si>
  <si>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</si>
  <si>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</si>
  <si>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</si>
  <si>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</si>
  <si>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</si>
  <si>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</si>
  <si>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</si>
  <si>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</si>
  <si>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</si>
  <si>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</si>
  <si>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</si>
  <si>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</si>
  <si>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</si>
  <si>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</si>
  <si>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</si>
  <si>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</si>
  <si>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</si>
  <si>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</si>
  <si>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</si>
  <si>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</si>
  <si>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</si>
  <si>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</si>
  <si>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</si>
  <si>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</si>
  <si>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</si>
  <si>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</si>
  <si>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</si>
  <si>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</si>
  <si>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</si>
  <si>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</si>
  <si>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</si>
  <si>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</si>
  <si>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</si>
  <si>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</si>
  <si>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</si>
  <si>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</si>
  <si>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</si>
  <si>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</si>
  <si>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</si>
  <si>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</si>
  <si>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</si>
  <si>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</si>
  <si>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</si>
  <si>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</si>
  <si>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</si>
  <si>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</si>
  <si>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</si>
  <si>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</si>
  <si>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</si>
  <si>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</si>
  <si>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</si>
  <si>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</si>
  <si>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</si>
  <si>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</si>
  <si>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</si>
  <si>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</si>
  <si>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</si>
  <si>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</si>
  <si>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</si>
  <si>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</si>
  <si>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</si>
  <si>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</si>
  <si>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</si>
  <si>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</si>
  <si>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</si>
  <si>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</si>
  <si>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</si>
  <si>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</si>
  <si>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</si>
  <si>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</si>
  <si>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</si>
  <si>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</si>
  <si>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</si>
  <si>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</si>
  <si>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</si>
  <si>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</si>
  <si>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</si>
  <si>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</si>
  <si>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</si>
  <si>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</si>
  <si>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</si>
  <si>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</si>
  <si>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</si>
  <si>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</si>
  <si>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</si>
  <si>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</si>
  <si>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</si>
  <si>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</si>
  <si>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</si>
  <si>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</si>
  <si>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</si>
  <si>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</si>
  <si>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</si>
  <si>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</si>
  <si>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</si>
  <si>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</si>
  <si>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</si>
  <si>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</si>
  <si>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</si>
  <si>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</si>
  <si>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</si>
  <si>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</si>
  <si>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</si>
  <si>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</si>
  <si>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</si>
  <si>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</si>
  <si>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</si>
  <si>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</si>
  <si>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</si>
  <si>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</si>
  <si>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</si>
  <si>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</si>
  <si>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</si>
  <si>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</si>
  <si>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</si>
  <si>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</si>
  <si>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</si>
  <si>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</si>
  <si>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</si>
  <si>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</si>
  <si>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</si>
  <si>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</si>
  <si>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</si>
  <si>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</si>
  <si>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</si>
  <si>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</si>
  <si>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</si>
  <si>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</si>
  <si>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</si>
  <si>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</si>
  <si>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</si>
  <si>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</si>
  <si>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</si>
  <si>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</si>
  <si>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</si>
  <si>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</si>
  <si>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</si>
  <si>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</si>
  <si>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</si>
  <si>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</si>
  <si>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</si>
  <si>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</si>
  <si>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</si>
  <si>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</si>
  <si>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</si>
  <si>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</si>
  <si>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</si>
  <si>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</si>
  <si>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</si>
  <si>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</si>
  <si>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</si>
  <si>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</si>
  <si>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</si>
  <si>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</si>
  <si>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</si>
  <si>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</si>
  <si>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</si>
  <si>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</si>
  <si>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</si>
  <si>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</si>
  <si>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</si>
  <si>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</si>
  <si>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</si>
  <si>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</si>
  <si>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</si>
  <si>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</si>
  <si>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</si>
  <si>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</si>
  <si>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</si>
  <si>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</si>
  <si>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</si>
  <si>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</si>
  <si>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</si>
  <si>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</si>
  <si>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</si>
  <si>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</si>
  <si>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Kontaktná osoba zodpovedná za vyplnený formulár
meno a priezvisko: Martin Dait
e-mail:sztsv@sztsv.sk
tel. kontakt (mobil): 0903 385 888</t>
  </si>
  <si>
    <t>Martin Dait, prezident</t>
  </si>
  <si>
    <t>f - plnenie úloh verejného záujmu v športe</t>
  </si>
  <si>
    <t>202508121</t>
  </si>
  <si>
    <t>Nákup špeciálnych športových vozíčkov - 3 kusy</t>
  </si>
  <si>
    <t>37925008</t>
  </si>
  <si>
    <t>NIC, n. o.,Batkova 2, 84101 BA</t>
  </si>
  <si>
    <t>g - rozvoj športov, ktoré nie sú uznanými podľa zákona č. 440/2015 Z. z.</t>
  </si>
  <si>
    <t>192025</t>
  </si>
  <si>
    <t>Tlačoviny a propagačné materiálny na súťaž CUP OF NATIONS 2025</t>
  </si>
  <si>
    <t>47188189</t>
  </si>
  <si>
    <t>Katarína Lorinczová,Hviezdoslavov 1275, 93041 Hviezdoslavov</t>
  </si>
  <si>
    <t>SI10120003</t>
  </si>
  <si>
    <t>SI10120006</t>
  </si>
  <si>
    <t>SI10120007</t>
  </si>
  <si>
    <t>202529112</t>
  </si>
  <si>
    <t>Prenájom priestorov počas sústredenia 26. - 28.11. 2025</t>
  </si>
  <si>
    <t>SI10120004</t>
  </si>
  <si>
    <t>469458</t>
  </si>
  <si>
    <t>35838833</t>
  </si>
  <si>
    <t>DIAMOND HOTELS SLOVAKIA, s. r. o., Crowne plaza Bratislava, Hodzovoa nám. 2, 816 25 BA</t>
  </si>
  <si>
    <t>SI10120002</t>
  </si>
  <si>
    <t>202530111</t>
  </si>
  <si>
    <t>Prenájom priestorov počas súťaže CUP OF NATIONS 2025 v termíne 15. - 16.11. 2025</t>
  </si>
  <si>
    <t>Stravovanie účastníkov súťaže CUP OF NATIONS 2025 v termíne 14. - 17.11. 2025</t>
  </si>
  <si>
    <t>SI10120001</t>
  </si>
  <si>
    <t>20250012</t>
  </si>
  <si>
    <t>Stravovanie účastníkov sústredenia v termíne 26. - 28. 11. 2025</t>
  </si>
  <si>
    <t>52237460</t>
  </si>
  <si>
    <t>KORRK&amp;Co s. r. o., Mánesoov nám. 1, 851 01 BA</t>
  </si>
  <si>
    <t>SI10110009</t>
  </si>
  <si>
    <t>0001FV001431/25</t>
  </si>
  <si>
    <t>Medaile a trofeje na súťaž CUP OF NATIONS 2025</t>
  </si>
  <si>
    <t>35774282</t>
  </si>
  <si>
    <t>Vicotry sport, spol. s r. o., Junácka 6, 831 04 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</si>
</sst>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1" val="14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topLeftCell="B1" zoomScaleNormal="100" workbookViewId="0">
      <pane ySplit="7" topLeftCell="A10"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Slovenský zväz integrovaného tanca a tanečného športu</v>
      </c>
      <c r="C3" s="338"/>
      <c r="D3" s="338"/>
      <c r="G3" s="252">
        <v>45747</v>
      </c>
    </row>
    <row r="4" spans="1:7" ht="14" x14ac:dyDescent="0.3">
      <c r="A4" s="30" t="s">
        <v>313</v>
      </c>
      <c r="B4" s="29" t="str">
        <f>RIGHT("0000"&amp;INDEX(Adr!A:A,Doklady!B102+1),8)</f>
        <v>36070351</v>
      </c>
      <c r="G4" s="252">
        <v>45777</v>
      </c>
    </row>
    <row r="5" spans="1:7" ht="14" x14ac:dyDescent="0.3">
      <c r="A5" s="30" t="s">
        <v>314</v>
      </c>
      <c r="B5" s="29" t="str">
        <f>INDEX(Adr!D:D,Doklady!B102+1)&amp;", "&amp;INDEX(Adr!E:E,Doklady!B102+1)</f>
        <v xml:space="preserve">	Janotova 14,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35000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35000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86" zoomScaleNormal="100" workbookViewId="0">
      <selection sqref="A1:I132"/>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Slovenský zväz integrovaného tanca a tanečného športu</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36070351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 xml:space="preserve">	Janotova 14, Bratislava, 841 05</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35000</v>
      </c>
      <c r="D12" s="126">
        <f>C12-E12</f>
        <v>35000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10000</v>
      </c>
      <c r="T22" s="86"/>
    </row>
    <row r="23" spans="1:20" x14ac:dyDescent="0.2">
      <c r="A23" s="115" t="s">
        <v>351</v>
      </c>
      <c r="B23" s="346" t="s">
        <v>352</v>
      </c>
      <c r="C23" s="347"/>
      <c r="D23" s="347"/>
      <c r="E23" s="347"/>
      <c r="F23" s="347"/>
      <c r="G23" s="347"/>
      <c r="H23" s="348"/>
      <c r="I23" s="73">
        <f>SUMIF(FP!I:I,Doklady!$B$1&amp;A23,FP!D:D)</f>
        <v>25000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10000</v>
      </c>
      <c r="D53" s="73">
        <f>IF(A53&lt;&gt;"",Doklady!I1-Doklady!J1,"")</f>
        <v>10000</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g</v>
      </c>
      <c r="B54" s="119" t="str">
        <f>Doklady!H2</f>
        <v>rozvoj športov, ktoré nie sú uznanými podľa zákona č. 440/2015 Z. z.</v>
      </c>
      <c r="C54" s="73">
        <f>IF(A54&lt;&gt;"",INDEX(FP!D:D,Doklady!B$2+(ROW()-53)),"")</f>
        <v>25000</v>
      </c>
      <c r="D54" s="73">
        <f>IF(A54&lt;&gt;"",Doklady!I2-Doklady!J2,"")</f>
        <v>25000</v>
      </c>
      <c r="E54" s="73">
        <f>IF(A54&lt;&gt;"",MIN(D54,C54)*Doklady!C2/(1-Doklady!C2),"")</f>
        <v>0</v>
      </c>
      <c r="F54" s="71">
        <f>IF(A54&lt;&gt;"",Doklady!J2,"")</f>
        <v>0</v>
      </c>
      <c r="G54" s="73">
        <f t="shared" ref="G54:G117" si="0">+IFERROR(HLOOKUP(IF(RIGHT(B54,15)="bežné transfery",LEFT(B54,LEN(B54)-18),0),$J$40:$K$42,3,0),MIN(C54,D54))</f>
        <v>25000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35000</v>
      </c>
      <c r="D130" s="228">
        <f t="shared" ref="D130:I130" si="9">SUM(D53:D129)</f>
        <v>35000</v>
      </c>
      <c r="E130" s="228">
        <f t="shared" si="9"/>
        <v>0</v>
      </c>
      <c r="F130" s="228">
        <f t="shared" si="9"/>
        <v>0</v>
      </c>
      <c r="G130" s="228">
        <f t="shared" si="9"/>
        <v>35000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45760</v>
      </c>
      <c r="C140" s="229"/>
      <c r="D140" s="372" t="s">
        <v>2997</v>
      </c>
      <c r="E140" s="372"/>
      <c r="F140" s="372"/>
      <c r="G140" s="372"/>
      <c r="H140" s="372"/>
      <c r="I140" s="372"/>
      <c r="J140" s="85"/>
    </row>
    <row r="141" spans="1:26" ht="68.25" customHeight="1" x14ac:dyDescent="0.25">
      <c r="A141" s="9"/>
      <c r="B141" s="280" t="s">
        <v>2996</v>
      </c>
      <c r="C141" s="214"/>
      <c r="D141" s="356" t="s">
        <v>393</v>
      </c>
      <c r="E141" s="356"/>
      <c r="F141" s="356"/>
      <c r="G141" s="356"/>
      <c r="H141" s="356"/>
      <c r="I141" s="356"/>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E116" sqref="E116"/>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36070351</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10000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g - rozvoj športov, ktoré nie sú uznanými podľa zákona č. 440/2015 Z. z.</v>
      </c>
      <c r="B2" s="237">
        <f>MATCH(B1,FP!A:A,0)</f>
        <v>373</v>
      </c>
      <c r="C2" s="233">
        <f>IF(ROW()&lt;=B$3,INDEX(FP!E:E,B$2+ROW()-1),"")</f>
        <v>0</v>
      </c>
      <c r="D2" s="234" t="str">
        <f>IF(ROW()&lt;=B$3,INDEX(FP!F:F,B$2+ROW()-1),"")</f>
        <v>g</v>
      </c>
      <c r="E2" s="234"/>
      <c r="F2" s="234" t="str">
        <f>IF(ROW()&lt;=B$3,INDEX(FP!G:G,B$2+ROW()-1),"")</f>
        <v>026 03</v>
      </c>
      <c r="G2" s="234"/>
      <c r="H2" s="235" t="str">
        <f>IF(ROW()&lt;=B$3,INDEX(FP!C:C,B$2+ROW()-1),"")</f>
        <v>rozvoj športov, ktoré nie sú uznanými podľa zákona č. 440/2015 Z. z.</v>
      </c>
      <c r="I2" s="236">
        <f t="shared" si="0"/>
        <v>25000</v>
      </c>
      <c r="J2" s="236">
        <f t="shared" si="1"/>
        <v>0</v>
      </c>
      <c r="K2" s="110" t="str">
        <f>$A2</f>
        <v>g - rozvoj športov, ktoré nie sú uznanými podľa zákona č. 440/2015 Z. z.</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g - rozvoj športov, ktoré nie sú uznanými podľa zákona č. 440/2015 Z. z.</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161</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2998</v>
      </c>
      <c r="B107" s="14" t="s">
        <v>3010</v>
      </c>
      <c r="C107" s="14" t="s">
        <v>2999</v>
      </c>
      <c r="D107" s="16">
        <v>46000</v>
      </c>
      <c r="E107" s="16"/>
      <c r="F107" s="14" t="s">
        <v>3000</v>
      </c>
      <c r="G107" s="14" t="s">
        <v>3001</v>
      </c>
      <c r="H107" s="14" t="s">
        <v>3002</v>
      </c>
      <c r="I107" s="15">
        <v>10000</v>
      </c>
      <c r="J107" s="77"/>
      <c r="K107" s="92"/>
    </row>
    <row r="108" spans="1:25" ht="20" x14ac:dyDescent="0.25">
      <c r="A108" s="14" t="s">
        <v>3003</v>
      </c>
      <c r="B108" s="14" t="s">
        <v>3009</v>
      </c>
      <c r="C108" s="14" t="s">
        <v>3004</v>
      </c>
      <c r="D108" s="16">
        <v>45999</v>
      </c>
      <c r="E108" s="16"/>
      <c r="F108" s="14" t="s">
        <v>3005</v>
      </c>
      <c r="G108" s="14" t="s">
        <v>3006</v>
      </c>
      <c r="H108" s="14" t="s">
        <v>3007</v>
      </c>
      <c r="I108" s="15">
        <v>3985.2</v>
      </c>
      <c r="J108" s="77"/>
      <c r="K108" s="92"/>
    </row>
    <row r="109" spans="1:25" ht="20" x14ac:dyDescent="0.25">
      <c r="A109" s="14" t="s">
        <v>3003</v>
      </c>
      <c r="B109" s="14" t="s">
        <v>3008</v>
      </c>
      <c r="C109" s="14" t="s">
        <v>3011</v>
      </c>
      <c r="D109" s="16">
        <v>45994</v>
      </c>
      <c r="E109" s="16"/>
      <c r="F109" s="14" t="s">
        <v>3012</v>
      </c>
      <c r="G109" s="14" t="s">
        <v>3001</v>
      </c>
      <c r="H109" s="14" t="s">
        <v>3002</v>
      </c>
      <c r="I109" s="15">
        <v>7500</v>
      </c>
      <c r="J109" s="77"/>
      <c r="K109" s="92"/>
    </row>
    <row r="110" spans="1:25" ht="30" x14ac:dyDescent="0.25">
      <c r="A110" s="14" t="s">
        <v>3003</v>
      </c>
      <c r="B110" s="14" t="s">
        <v>3013</v>
      </c>
      <c r="C110" s="14" t="s">
        <v>3014</v>
      </c>
      <c r="D110" s="16">
        <v>45995</v>
      </c>
      <c r="E110" s="16"/>
      <c r="F110" s="14" t="s">
        <v>3020</v>
      </c>
      <c r="G110" s="14" t="s">
        <v>3015</v>
      </c>
      <c r="H110" s="14" t="s">
        <v>3016</v>
      </c>
      <c r="I110" s="15">
        <v>5983.44</v>
      </c>
      <c r="J110" s="77"/>
      <c r="K110" s="92"/>
    </row>
    <row r="111" spans="1:25" ht="20" x14ac:dyDescent="0.25">
      <c r="A111" s="14" t="s">
        <v>3003</v>
      </c>
      <c r="B111" s="14" t="s">
        <v>3017</v>
      </c>
      <c r="C111" s="14" t="s">
        <v>3018</v>
      </c>
      <c r="D111" s="16">
        <v>45993</v>
      </c>
      <c r="E111" s="16"/>
      <c r="F111" s="14" t="s">
        <v>3019</v>
      </c>
      <c r="G111" s="14" t="s">
        <v>3001</v>
      </c>
      <c r="H111" s="14" t="s">
        <v>3002</v>
      </c>
      <c r="I111" s="15">
        <v>5000</v>
      </c>
      <c r="J111" s="77"/>
      <c r="K111" s="92"/>
    </row>
    <row r="112" spans="1:25" ht="20" x14ac:dyDescent="0.25">
      <c r="A112" s="14" t="s">
        <v>3003</v>
      </c>
      <c r="B112" s="14" t="s">
        <v>3021</v>
      </c>
      <c r="C112" s="14" t="s">
        <v>3022</v>
      </c>
      <c r="D112" s="16">
        <v>45993</v>
      </c>
      <c r="E112" s="16"/>
      <c r="F112" s="14" t="s">
        <v>3023</v>
      </c>
      <c r="G112" s="14" t="s">
        <v>3024</v>
      </c>
      <c r="H112" s="14" t="s">
        <v>3025</v>
      </c>
      <c r="I112" s="15">
        <v>850.5</v>
      </c>
      <c r="J112" s="77"/>
      <c r="K112" s="92"/>
    </row>
    <row r="113" spans="1:11" ht="20" x14ac:dyDescent="0.25">
      <c r="A113" s="14" t="s">
        <v>3003</v>
      </c>
      <c r="B113" s="14" t="s">
        <v>3026</v>
      </c>
      <c r="C113" s="14" t="s">
        <v>3027</v>
      </c>
      <c r="D113" s="16">
        <v>45987</v>
      </c>
      <c r="E113" s="16"/>
      <c r="F113" s="14" t="s">
        <v>3028</v>
      </c>
      <c r="G113" s="14" t="s">
        <v>3029</v>
      </c>
      <c r="H113" s="14" t="s">
        <v>3030</v>
      </c>
      <c r="I113" s="15">
        <v>1680.86</v>
      </c>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2.5"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5" x14ac:dyDescent="0.2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2.5" x14ac:dyDescent="0.2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2.5" x14ac:dyDescent="0.2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2.5" x14ac:dyDescent="0.2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2.5" x14ac:dyDescent="0.2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2.5" x14ac:dyDescent="0.2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2.5" x14ac:dyDescent="0.2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2.5" x14ac:dyDescent="0.2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2.5" x14ac:dyDescent="0.2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2.5" x14ac:dyDescent="0.2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ht="13.25" x14ac:dyDescent="0.25">
      <c r="A2" t="s">
        <v>1198</v>
      </c>
      <c r="C2" t="s">
        <v>339</v>
      </c>
      <c r="D2" t="s">
        <v>1199</v>
      </c>
      <c r="E2">
        <v>1</v>
      </c>
      <c r="F2" t="s">
        <v>319</v>
      </c>
      <c r="G2" t="s">
        <v>1200</v>
      </c>
      <c r="I2" t="s">
        <v>317</v>
      </c>
      <c r="J2" t="s">
        <v>1201</v>
      </c>
    </row>
    <row r="3" spans="1:14" ht="13.25" x14ac:dyDescent="0.25">
      <c r="A3" t="s">
        <v>1033</v>
      </c>
      <c r="C3" t="s">
        <v>341</v>
      </c>
      <c r="D3" t="s">
        <v>1202</v>
      </c>
      <c r="E3">
        <v>1</v>
      </c>
      <c r="F3" t="s">
        <v>319</v>
      </c>
      <c r="G3" t="s">
        <v>1200</v>
      </c>
      <c r="I3" t="s">
        <v>319</v>
      </c>
      <c r="J3" t="s">
        <v>320</v>
      </c>
    </row>
    <row r="4" spans="1:14" ht="13.25" x14ac:dyDescent="0.25">
      <c r="A4" t="s">
        <v>1098</v>
      </c>
      <c r="C4" t="s">
        <v>343</v>
      </c>
      <c r="D4" t="s">
        <v>1203</v>
      </c>
      <c r="E4">
        <v>1</v>
      </c>
      <c r="F4" t="s">
        <v>319</v>
      </c>
      <c r="G4" t="s">
        <v>1200</v>
      </c>
      <c r="I4" t="s">
        <v>321</v>
      </c>
      <c r="J4" t="s">
        <v>322</v>
      </c>
    </row>
    <row r="5" spans="1:14" ht="13.25" x14ac:dyDescent="0.25">
      <c r="A5" t="s">
        <v>1053</v>
      </c>
      <c r="C5" t="s">
        <v>345</v>
      </c>
      <c r="D5" t="s">
        <v>1204</v>
      </c>
      <c r="E5">
        <v>1</v>
      </c>
      <c r="F5" t="s">
        <v>319</v>
      </c>
      <c r="G5" t="s">
        <v>1200</v>
      </c>
      <c r="I5" t="s">
        <v>323</v>
      </c>
      <c r="J5" t="s">
        <v>324</v>
      </c>
    </row>
    <row r="6" spans="1:14" ht="13.25" x14ac:dyDescent="0.25">
      <c r="A6" t="s">
        <v>1205</v>
      </c>
      <c r="C6" t="s">
        <v>347</v>
      </c>
      <c r="D6" t="s">
        <v>1206</v>
      </c>
      <c r="E6">
        <v>1</v>
      </c>
      <c r="F6" t="s">
        <v>319</v>
      </c>
      <c r="G6" t="s">
        <v>1200</v>
      </c>
      <c r="I6" t="s">
        <v>325</v>
      </c>
      <c r="J6" t="s">
        <v>1207</v>
      </c>
    </row>
    <row r="7" spans="1:14" ht="13.25" x14ac:dyDescent="0.25">
      <c r="A7" t="s">
        <v>1208</v>
      </c>
      <c r="C7" t="s">
        <v>349</v>
      </c>
      <c r="D7" t="s">
        <v>1209</v>
      </c>
      <c r="E7">
        <v>2</v>
      </c>
      <c r="F7" t="s">
        <v>321</v>
      </c>
      <c r="G7" t="s">
        <v>1210</v>
      </c>
    </row>
    <row r="8" spans="1:14" ht="13.25" x14ac:dyDescent="0.25">
      <c r="A8" t="s">
        <v>1062</v>
      </c>
      <c r="C8" t="s">
        <v>351</v>
      </c>
      <c r="D8" t="s">
        <v>1211</v>
      </c>
      <c r="E8">
        <v>3</v>
      </c>
      <c r="F8" t="s">
        <v>321</v>
      </c>
      <c r="G8" t="s">
        <v>1212</v>
      </c>
    </row>
    <row r="9" spans="1:14" ht="13.25" x14ac:dyDescent="0.25">
      <c r="A9" t="s">
        <v>1213</v>
      </c>
      <c r="C9" t="s">
        <v>353</v>
      </c>
      <c r="D9" t="s">
        <v>1214</v>
      </c>
      <c r="E9">
        <v>3</v>
      </c>
      <c r="F9" t="s">
        <v>321</v>
      </c>
      <c r="G9" t="s">
        <v>1215</v>
      </c>
    </row>
    <row r="10" spans="1:14" ht="13.25" x14ac:dyDescent="0.25">
      <c r="A10" t="s">
        <v>1137</v>
      </c>
      <c r="C10" t="s">
        <v>355</v>
      </c>
      <c r="D10" t="s">
        <v>1216</v>
      </c>
      <c r="E10">
        <v>4</v>
      </c>
      <c r="F10" t="s">
        <v>321</v>
      </c>
      <c r="G10" t="s">
        <v>1217</v>
      </c>
    </row>
    <row r="11" spans="1:14" ht="13.25" x14ac:dyDescent="0.25">
      <c r="A11" t="s">
        <v>1139</v>
      </c>
      <c r="C11" t="s">
        <v>356</v>
      </c>
      <c r="D11" t="s">
        <v>1218</v>
      </c>
      <c r="E11">
        <v>4</v>
      </c>
      <c r="F11" t="s">
        <v>317</v>
      </c>
      <c r="G11" t="s">
        <v>1217</v>
      </c>
    </row>
    <row r="12" spans="1:14" ht="13.25" x14ac:dyDescent="0.25">
      <c r="A12" t="s">
        <v>1100</v>
      </c>
      <c r="C12" t="s">
        <v>358</v>
      </c>
      <c r="D12" t="s">
        <v>1219</v>
      </c>
      <c r="E12">
        <v>4</v>
      </c>
      <c r="F12" t="s">
        <v>317</v>
      </c>
      <c r="G12" t="s">
        <v>1217</v>
      </c>
    </row>
    <row r="13" spans="1:14" ht="13.25" x14ac:dyDescent="0.25">
      <c r="A13" t="s">
        <v>1141</v>
      </c>
      <c r="C13" t="s">
        <v>360</v>
      </c>
      <c r="D13" t="s">
        <v>1220</v>
      </c>
      <c r="E13">
        <v>4</v>
      </c>
      <c r="F13" t="s">
        <v>325</v>
      </c>
      <c r="G13" t="s">
        <v>1217</v>
      </c>
    </row>
    <row r="14" spans="1:14" ht="13.25" x14ac:dyDescent="0.25">
      <c r="A14" t="s">
        <v>1035</v>
      </c>
      <c r="C14" t="s">
        <v>362</v>
      </c>
      <c r="D14" t="s">
        <v>1221</v>
      </c>
      <c r="E14">
        <v>4</v>
      </c>
      <c r="F14" t="s">
        <v>321</v>
      </c>
      <c r="G14" t="s">
        <v>1217</v>
      </c>
    </row>
    <row r="15" spans="1:14" ht="13.25" x14ac:dyDescent="0.25">
      <c r="A15" t="s">
        <v>1037</v>
      </c>
      <c r="C15" t="s">
        <v>364</v>
      </c>
    </row>
    <row r="16" spans="1:14" ht="13.25" x14ac:dyDescent="0.25">
      <c r="A16" t="s">
        <v>1102</v>
      </c>
      <c r="C16" t="s">
        <v>365</v>
      </c>
    </row>
    <row r="17" spans="1:3" ht="13.25" x14ac:dyDescent="0.25">
      <c r="A17" t="s">
        <v>1064</v>
      </c>
      <c r="C17" t="s">
        <v>366</v>
      </c>
    </row>
    <row r="18" spans="1:3" ht="13.25" x14ac:dyDescent="0.25">
      <c r="A18" t="s">
        <v>1104</v>
      </c>
      <c r="C18" t="s">
        <v>367</v>
      </c>
    </row>
    <row r="19" spans="1:3" ht="13.25" x14ac:dyDescent="0.25">
      <c r="A19" t="s">
        <v>1106</v>
      </c>
      <c r="C19" t="s">
        <v>368</v>
      </c>
    </row>
    <row r="20" spans="1:3" ht="13.25" x14ac:dyDescent="0.25">
      <c r="A20" t="s">
        <v>1143</v>
      </c>
      <c r="C20" t="s">
        <v>1222</v>
      </c>
    </row>
    <row r="21" spans="1:3" ht="13.25" x14ac:dyDescent="0.25">
      <c r="A21" t="s">
        <v>1223</v>
      </c>
      <c r="C21" t="s">
        <v>1224</v>
      </c>
    </row>
    <row r="22" spans="1:3" ht="13.25" x14ac:dyDescent="0.25">
      <c r="A22" t="s">
        <v>1225</v>
      </c>
      <c r="C22" t="s">
        <v>1226</v>
      </c>
    </row>
    <row r="23" spans="1:3" ht="13.25" x14ac:dyDescent="0.25">
      <c r="A23" t="s">
        <v>1145</v>
      </c>
      <c r="C23" t="s">
        <v>1227</v>
      </c>
    </row>
    <row r="24" spans="1:3" ht="13.25" x14ac:dyDescent="0.25">
      <c r="A24" t="s">
        <v>1228</v>
      </c>
      <c r="C24" t="s">
        <v>1229</v>
      </c>
    </row>
    <row r="25" spans="1:3" ht="13.25" x14ac:dyDescent="0.25">
      <c r="A25" t="s">
        <v>1147</v>
      </c>
      <c r="C25" t="s">
        <v>1230</v>
      </c>
    </row>
    <row r="26" spans="1:3" ht="13.25" x14ac:dyDescent="0.25">
      <c r="A26" t="s">
        <v>1108</v>
      </c>
      <c r="C26" t="s">
        <v>1231</v>
      </c>
    </row>
    <row r="27" spans="1:3" ht="13.25" x14ac:dyDescent="0.25">
      <c r="A27" t="s">
        <v>1049</v>
      </c>
      <c r="C27" t="s">
        <v>1232</v>
      </c>
    </row>
    <row r="28" spans="1:3" ht="13.25" x14ac:dyDescent="0.25">
      <c r="A28" t="s">
        <v>1068</v>
      </c>
    </row>
    <row r="29" spans="1:3" ht="13.25" x14ac:dyDescent="0.25">
      <c r="A29" t="s">
        <v>1070</v>
      </c>
    </row>
    <row r="30" spans="1:3" ht="13.25" x14ac:dyDescent="0.25">
      <c r="A30" t="s">
        <v>1149</v>
      </c>
    </row>
    <row r="31" spans="1:3" ht="13.25" x14ac:dyDescent="0.25">
      <c r="A31" t="s">
        <v>1110</v>
      </c>
    </row>
    <row r="32" spans="1:3" ht="13.25" x14ac:dyDescent="0.25">
      <c r="A32" t="s">
        <v>1151</v>
      </c>
    </row>
    <row r="33" spans="1:1" ht="13.25" x14ac:dyDescent="0.25">
      <c r="A33" t="s">
        <v>1074</v>
      </c>
    </row>
    <row r="34" spans="1:1" ht="13.25" x14ac:dyDescent="0.25">
      <c r="A34" t="s">
        <v>1153</v>
      </c>
    </row>
    <row r="35" spans="1:1" ht="13.25" x14ac:dyDescent="0.25">
      <c r="A35" t="s">
        <v>1173</v>
      </c>
    </row>
    <row r="36" spans="1:1" ht="13.25" x14ac:dyDescent="0.25">
      <c r="A36" t="s">
        <v>1076</v>
      </c>
    </row>
    <row r="37" spans="1:1" ht="13.25" x14ac:dyDescent="0.25">
      <c r="A37" t="s">
        <v>1155</v>
      </c>
    </row>
    <row r="38" spans="1:1" ht="13.25" x14ac:dyDescent="0.25">
      <c r="A38" t="s">
        <v>1233</v>
      </c>
    </row>
    <row r="39" spans="1:1" ht="13.25" x14ac:dyDescent="0.25">
      <c r="A39" t="s">
        <v>1157</v>
      </c>
    </row>
    <row r="40" spans="1:1" ht="13.25" x14ac:dyDescent="0.25">
      <c r="A40" t="s">
        <v>1191</v>
      </c>
    </row>
    <row r="41" spans="1:1" ht="13.25" x14ac:dyDescent="0.25">
      <c r="A41" t="s">
        <v>1051</v>
      </c>
    </row>
    <row r="42" spans="1:1" ht="13.25" x14ac:dyDescent="0.25">
      <c r="A42" t="s">
        <v>1114</v>
      </c>
    </row>
    <row r="43" spans="1:1" ht="13.25" x14ac:dyDescent="0.25">
      <c r="A43" t="s">
        <v>1234</v>
      </c>
    </row>
    <row r="44" spans="1:1" ht="13.25" x14ac:dyDescent="0.25">
      <c r="A44" t="s">
        <v>1235</v>
      </c>
    </row>
    <row r="45" spans="1:1" ht="13.25" x14ac:dyDescent="0.25">
      <c r="A45" t="s">
        <v>1236</v>
      </c>
    </row>
    <row r="46" spans="1:1" ht="13.25" x14ac:dyDescent="0.25">
      <c r="A46" t="s">
        <v>1159</v>
      </c>
    </row>
    <row r="47" spans="1:1" ht="13.25" x14ac:dyDescent="0.25">
      <c r="A47" t="s">
        <v>1078</v>
      </c>
    </row>
    <row r="48" spans="1:1" ht="13.25" x14ac:dyDescent="0.25">
      <c r="A48" t="s">
        <v>1118</v>
      </c>
    </row>
    <row r="49" spans="1:1" ht="13.25"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Slovenský zväz integrovaného tanca a tanečného športu, 	Janotova 14, Bratislava, 841 05</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36070351</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Slovenský zväz integrovaného tanca a tanečného športu, 	Janotova 14, Bratislava, 841 05</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0"/>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36070351</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22"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2026-04-13T12:20:19Z</cp:lastPrinted>
  <dcterms:created xsi:type="dcterms:W3CDTF">2017-02-20T06:20:12Z</dcterms:created>
  <dcterms:modified xsi:type="dcterms:W3CDTF">2026-04-13T12:20:41Z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