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01D01A98-BB0B-49AE-8D5C-F2271A541E5A}" xr6:coauthVersionLast="47" xr6:coauthVersionMax="47" xr10:uidLastSave="{00000000-0000-0000-0000-000000000000}"/>
  <bookViews>
    <workbookView xWindow="53652" yWindow="-108" windowWidth="30936" windowHeight="16776" firstSheet="1"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6" l="1"/>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<sst xmlns="http://schemas.openxmlformats.org/spreadsheetml/2006/main" count="18274" uniqueCount="7973">
  <si>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</si>
  <si>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</si>
  <si>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</si>
  <si>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</si>
  <si>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</si>
  <si>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</si>
  <si>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</si>
  <si>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</si>
  <si>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</si>
  <si>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</si>
  <si>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</si>
  <si>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</si>
  <si>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</si>
  <si>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</si>
  <si>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</si>
  <si>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</si>
  <si>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</si>
  <si>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</si>
  <si>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</si>
  <si>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</si>
  <si>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</si>
  <si>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</si>
  <si>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</si>
  <si>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</si>
  <si>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</si>
  <si>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</si>
  <si>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</si>
  <si>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</si>
  <si>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</si>
  <si>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</si>
  <si>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</si>
  <si>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</si>
  <si>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</si>
  <si>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</si>
  <si>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</si>
  <si>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</si>
  <si>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</si>
  <si>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</si>
  <si>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</si>
  <si>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</si>
  <si>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</si>
  <si>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</si>
  <si>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</si>
  <si>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</si>
  <si>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</si>
  <si>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</si>
  <si>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</si>
  <si>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</si>
  <si>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</si>
  <si>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</si>
  <si>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</si>
  <si>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</si>
  <si>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</si>
  <si>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</si>
  <si>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</si>
  <si>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</si>
  <si>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</si>
  <si>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</si>
  <si>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</si>
  <si>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</si>
  <si>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</si>
  <si>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</si>
  <si>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</si>
  <si>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</si>
  <si>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</si>
  <si>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</si>
  <si>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</si>
  <si>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</si>
  <si>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</si>
  <si>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</si>
  <si>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</si>
  <si>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</si>
  <si>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</si>
  <si>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</si>
  <si>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</si>
  <si>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</si>
  <si>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</si>
  <si>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</si>
  <si>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</si>
  <si>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</si>
  <si>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</si>
  <si>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</si>
  <si>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</si>
  <si>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</si>
  <si>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</si>
  <si>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</si>
  <si>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</si>
  <si>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</si>
  <si>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</si>
  <si>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</si>
  <si>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</si>
  <si>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</si>
  <si>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</si>
  <si>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</si>
  <si>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</si>
  <si>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</si>
  <si>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</si>
  <si>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</si>
  <si>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</si>
  <si>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</si>
  <si>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</si>
  <si>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</si>
  <si>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</si>
  <si>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</si>
  <si>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</si>
  <si>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</si>
  <si>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</si>
  <si>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</si>
  <si>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</si>
  <si>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</si>
  <si>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</si>
  <si>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</si>
  <si>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</si>
  <si>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</si>
  <si>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</si>
  <si>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</si>
  <si>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</si>
  <si>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</si>
  <si>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</si>
  <si>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</si>
  <si>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</si>
  <si>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</si>
  <si>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</si>
  <si>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</si>
  <si>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</si>
  <si>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</si>
  <si>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</si>
  <si>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</si>
  <si>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</si>
  <si>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</si>
  <si>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</si>
  <si>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</si>
  <si>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</si>
  <si>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</si>
  <si>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</si>
  <si>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</si>
  <si>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</si>
  <si>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</si>
  <si>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</si>
  <si>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</si>
  <si>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</si>
  <si>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</si>
  <si>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</si>
  <si>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</si>
  <si>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</si>
  <si>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</si>
  <si>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</si>
  <si>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</si>
  <si>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</si>
  <si>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</si>
  <si>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</si>
  <si>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</si>
  <si>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</si>
  <si>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</si>
  <si>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</si>
  <si>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</si>
  <si>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</si>
  <si>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</si>
  <si>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</si>
  <si>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</si>
  <si>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</si>
  <si>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</si>
  <si>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</si>
  <si>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</si>
  <si>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</si>
  <si>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</si>
  <si>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</si>
  <si>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</si>
  <si>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</si>
  <si>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</si>
  <si>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</si>
  <si>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</si>
  <si>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</si>
  <si>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</si>
  <si>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</si>
  <si>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</si>
  <si>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</si>
  <si>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</si>
  <si>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</si>
  <si>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</si>
  <si>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</si>
  <si>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</si>
  <si>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</si>
  <si>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</si>
  <si>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</si>
  <si>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</si>
  <si>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</si>
  <si>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</si>
  <si>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</si>
  <si>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</si>
  <si>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</si>
  <si>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</si>
  <si>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</si>
  <si>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</si>
  <si>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</si>
  <si>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</si>
  <si>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</si>
  <si>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</si>
  <si>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</si>
  <si>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</si>
  <si>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</si>
  <si>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</si>
  <si>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</si>
  <si>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</si>
  <si>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</si>
  <si>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</si>
  <si>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</si>
  <si>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</si>
  <si>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</si>
  <si>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</si>
  <si>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</si>
  <si>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</si>
  <si>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</si>
  <si>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</si>
  <si>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</si>
  <si>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</si>
  <si>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</si>
  <si>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</si>
  <si>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</si>
  <si>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</si>
  <si>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</si>
  <si>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</si>
  <si>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</si>
  <si>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</si>
  <si>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</si>
  <si>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</si>
  <si>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</si>
  <si>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</si>
  <si>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</si>
  <si>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</si>
  <si>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</si>
  <si>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</si>
  <si>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</si>
  <si>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</si>
  <si>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</si>
  <si>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</si>
  <si>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</si>
  <si>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</si>
  <si>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</si>
  <si>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</si>
  <si>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</si>
  <si>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</si>
  <si>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</si>
  <si>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</si>
  <si>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</si>
  <si>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</si>
  <si>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</si>
  <si>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</si>
  <si>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</si>
  <si>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</si>
  <si>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</si>
  <si>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</si>
  <si>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</si>
  <si>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</si>
  <si>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</si>
  <si>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</si>
  <si>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</si>
  <si>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</si>
  <si>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</si>
  <si>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</si>
  <si>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</si>
  <si>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</si>
  <si>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</si>
  <si>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</si>
  <si>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</si>
  <si>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</si>
  <si>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</si>
  <si>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</si>
  <si>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</si>
  <si>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</si>
  <si>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</si>
  <si>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</si>
  <si>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</si>
  <si>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</si>
  <si>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</si>
  <si>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</si>
  <si>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</si>
  <si>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</si>
  <si>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</si>
  <si>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</si>
  <si>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</si>
  <si>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</si>
  <si>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</si>
  <si>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</si>
  <si>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</si>
  <si>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</si>
  <si>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</si>
  <si>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</si>
  <si>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</si>
  <si>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</si>
  <si>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</si>
  <si>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</si>
  <si>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</si>
  <si>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</si>
  <si>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</si>
  <si>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</si>
  <si>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</si>
  <si>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</si>
  <si>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</si>
  <si>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</si>
  <si>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</si>
  <si>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</si>
  <si>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</si>
  <si>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</si>
  <si>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</si>
  <si>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</si>
  <si>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</si>
  <si>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</si>
  <si>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</si>
  <si>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</si>
  <si>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</si>
  <si>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</si>
  <si>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</si>
  <si>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</si>
  <si>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</si>
  <si>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</si>
  <si>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</si>
  <si>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</si>
  <si>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</si>
  <si>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</si>
  <si>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</si>
  <si>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</si>
  <si>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</si>
  <si>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</si>
  <si>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</si>
  <si>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</si>
  <si>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</si>
  <si>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</si>
  <si>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</si>
  <si>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</si>
  <si>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</si>
  <si>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</si>
  <si>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</si>
  <si>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</si>
  <si>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</si>
  <si>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</si>
  <si>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</si>
  <si>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</si>
  <si>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</si>
  <si>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</si>
  <si>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</si>
  <si>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</si>
  <si>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</si>
  <si>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</si>
  <si>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</si>
  <si>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</si>
  <si>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</si>
  <si>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</si>
  <si>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</si>
  <si>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</si>
  <si>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</si>
  <si>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</si>
  <si>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</si>
  <si>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</si>
  <si>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</si>
  <si>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</si>
  <si>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</si>
  <si>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</si>
  <si>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</si>
  <si>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</si>
  <si>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</si>
  <si>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</si>
  <si>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</si>
  <si>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</si>
  <si>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</si>
  <si>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</si>
  <si>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</si>
  <si>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</si>
  <si>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</si>
  <si>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</si>
  <si>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</si>
  <si>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</si>
  <si>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</si>
  <si>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</si>
  <si>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</si>
  <si>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</si>
  <si>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</si>
  <si>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</si>
  <si>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</si>
  <si>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</si>
  <si>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</si>
  <si>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</si>
  <si>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</si>
  <si>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</si>
  <si>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</si>
  <si>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</si>
  <si>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</si>
  <si>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</si>
  <si>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</si>
  <si>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</si>
  <si>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</si>
  <si>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</si>
  <si>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</si>
  <si>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</si>
  <si>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</si>
  <si>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</si>
  <si>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</si>
  <si>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</si>
  <si>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</si>
  <si>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</si>
  <si>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</si>
  <si>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</si>
  <si>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</si>
  <si>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</si>
  <si>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</si>
  <si>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</si>
  <si>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</si>
  <si>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</si>
  <si>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</si>
  <si>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</si>
  <si>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</si>
  <si>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</si>
  <si>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</si>
  <si>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</si>
  <si>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</si>
  <si>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</si>
  <si>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</si>
  <si>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</si>
  <si>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</si>
  <si>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</si>
  <si>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</si>
  <si>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</si>
  <si>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</si>
  <si>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</si>
  <si>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</si>
  <si>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</si>
  <si>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</si>
  <si>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</si>
  <si>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</si>
  <si>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</si>
  <si>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</si>
  <si>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</si>
  <si>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</si>
  <si>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</si>
  <si>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</si>
  <si>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</si>
  <si>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</si>
  <si>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</si>
  <si>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</si>
  <si>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</si>
  <si>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</si>
  <si>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</si>
  <si>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</si>
  <si>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</si>
  <si>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</si>
  <si>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</si>
  <si>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</si>
  <si>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</si>
  <si>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</si>
  <si>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</si>
  <si>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</si>
  <si>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</si>
  <si>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</si>
  <si>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</si>
  <si>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</si>
  <si>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</si>
  <si>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</si>
  <si>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</si>
  <si>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</si>
  <si>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</si>
  <si>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</si>
  <si>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</si>
  <si>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</si>
  <si>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</si>
  <si>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</si>
  <si>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</si>
  <si>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</si>
  <si>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</si>
  <si>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</si>
  <si>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</si>
  <si>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</si>
  <si>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</si>
  <si>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</si>
  <si>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</si>
  <si>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</si>
  <si>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</si>
  <si>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</si>
  <si>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</si>
  <si>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</si>
  <si>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</si>
  <si>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</si>
  <si>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</si>
  <si>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</si>
  <si>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</si>
  <si>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</si>
  <si>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</si>
  <si>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</si>
  <si>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</si>
  <si>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</si>
  <si>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</si>
  <si>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</si>
  <si>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</si>
  <si>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</si>
  <si>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</si>
  <si>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</si>
  <si>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</si>
  <si>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</si>
  <si>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</si>
  <si>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</si>
  <si>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</si>
  <si>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</si>
  <si>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</si>
  <si>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</si>
  <si>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</si>
  <si>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</si>
  <si>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</si>
  <si>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</si>
  <si>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</si>
  <si>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</si>
  <si>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</si>
  <si>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</si>
  <si>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</si>
  <si>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</si>
  <si>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</si>
  <si>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</si>
  <si>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</si>
  <si>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</si>
  <si>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</si>
  <si>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</si>
  <si>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</si>
  <si>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</si>
  <si>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</si>
  <si>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</si>
  <si>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</si>
  <si>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</si>
  <si>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</si>
  <si>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</si>
  <si>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</si>
  <si>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</si>
  <si>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</si>
  <si>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</si>
  <si>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</si>
  <si>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</si>
  <si>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</si>
  <si>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</si>
  <si>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</si>
  <si>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</si>
  <si>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</si>
  <si>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</si>
  <si>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</si>
  <si>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</si>
  <si>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</si>
  <si>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</si>
  <si>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</si>
  <si>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</si>
  <si>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</si>
  <si>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</si>
  <si>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</si>
  <si>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</si>
  <si>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</si>
  <si>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</si>
  <si>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</si>
  <si>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</si>
  <si>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</si>
  <si>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</si>
  <si>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</si>
  <si>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</si>
  <si>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</si>
  <si>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</si>
  <si>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</si>
  <si>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</si>
  <si>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</si>
  <si>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</si>
  <si>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</si>
  <si>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</si>
  <si>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</si>
  <si>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</si>
  <si>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</si>
  <si>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</si>
  <si>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</si>
  <si>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</si>
  <si>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</si>
  <si>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</si>
  <si>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</si>
  <si>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</si>
  <si>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</si>
  <si>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</si>
  <si>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</si>
  <si>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</si>
  <si>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</si>
  <si>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</si>
  <si>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</si>
  <si>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</si>
  <si>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</si>
  <si>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</si>
  <si>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</si>
  <si>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</si>
  <si>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</si>
  <si>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</si>
  <si>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</si>
  <si>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</si>
  <si>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</si>
  <si>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</si>
  <si>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</si>
  <si>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</si>
  <si>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</si>
  <si>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</si>
  <si>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</si>
  <si>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</si>
  <si>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</si>
  <si>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</si>
  <si>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</si>
  <si>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</si>
  <si>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</si>
  <si>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</si>
  <si>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</si>
  <si>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</si>
  <si>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</si>
  <si>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</si>
  <si>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</si>
  <si>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</si>
  <si>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</si>
  <si>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</si>
  <si>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</si>
  <si>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</si>
  <si>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</si>
  <si>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</si>
  <si>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</si>
  <si>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</si>
  <si>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</si>
  <si>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</si>
  <si>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</si>
  <si>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</si>
  <si>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</si>
  <si>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</si>
  <si>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</si>
  <si>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</si>
  <si>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</si>
  <si>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</si>
  <si>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</si>
  <si>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</si>
  <si>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</si>
  <si>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</si>
  <si>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</si>
  <si>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</si>
  <si>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</si>
  <si>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</si>
  <si>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</si>
  <si>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</si>
  <si>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</si>
  <si>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</si>
  <si>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</si>
  <si>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</si>
  <si>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</si>
  <si>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</si>
  <si>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</si>
  <si>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</si>
  <si>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</si>
  <si>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</si>
  <si>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</si>
  <si>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</si>
  <si>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</si>
  <si>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</si>
  <si>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</si>
  <si>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</si>
  <si>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</si>
  <si>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</si>
  <si>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</si>
  <si>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</si>
  <si>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</si>
  <si>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</si>
  <si>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</si>
  <si>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</si>
  <si>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</si>
  <si>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</si>
  <si>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</si>
  <si>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</si>
  <si>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</si>
  <si>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</si>
  <si>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</si>
  <si>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</si>
  <si>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</si>
  <si>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</si>
  <si>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</si>
  <si>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</si>
  <si>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</si>
  <si>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</si>
  <si>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</si>
  <si>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</si>
  <si>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</si>
  <si>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</si>
  <si>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</si>
  <si>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</si>
  <si>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</si>
  <si>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</si>
  <si>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</si>
  <si>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</si>
  <si>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</si>
  <si>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</si>
  <si>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</si>
  <si>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</si>
  <si>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</si>
  <si>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</si>
  <si>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</si>
  <si>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</si>
  <si>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</si>
  <si>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</si>
  <si>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</si>
  <si>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</si>
  <si>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</si>
  <si>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</si>
  <si>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</si>
  <si>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</si>
  <si>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</si>
  <si>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</si>
  <si>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</si>
  <si>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</si>
  <si>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</si>
  <si>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</si>
  <si>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</si>
  <si>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</si>
  <si>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</si>
  <si>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</si>
  <si>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</si>
  <si>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</si>
  <si>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</si>
  <si>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</si>
  <si>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</si>
  <si>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</si>
  <si>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</si>
  <si>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</si>
  <si>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</si>
  <si>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</si>
  <si>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</si>
  <si>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</si>
  <si>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</si>
  <si>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</si>
  <si>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</si>
  <si>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</si>
  <si>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</si>
  <si>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</si>
  <si>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</si>
  <si>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</si>
  <si>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</si>
  <si>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</si>
  <si>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</si>
  <si>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</si>
  <si>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</si>
  <si>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</si>
  <si>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</si>
  <si>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</si>
  <si>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</si>
  <si>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</si>
  <si>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</si>
  <si>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</si>
  <si>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</si>
  <si>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</si>
  <si>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</si>
  <si>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</si>
  <si>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</si>
  <si>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</si>
  <si>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</si>
  <si>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</si>
  <si>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</si>
  <si>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</si>
  <si>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</si>
  <si>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</si>
  <si>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</si>
  <si>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</si>
  <si>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</si>
  <si>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</si>
  <si>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</si>
  <si>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</si>
  <si>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</si>
  <si>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</si>
  <si>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</si>
  <si>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</si>
  <si>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</si>
  <si>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</si>
  <si>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</si>
  <si>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</si>
  <si>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</si>
  <si>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</si>
  <si>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</si>
  <si>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</si>
  <si>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</si>
  <si>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</si>
  <si>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</si>
  <si>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</si>
  <si>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</si>
  <si>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</si>
  <si>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</si>
  <si>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</si>
  <si>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</si>
  <si>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</si>
  <si>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</si>
  <si>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</si>
  <si>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</si>
  <si>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</si>
  <si>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</si>
  <si>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</si>
  <si>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</si>
  <si>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</si>
  <si>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</si>
  <si>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</si>
  <si>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</si>
  <si>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</si>
  <si>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</si>
  <si>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</si>
  <si>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</si>
  <si>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</si>
  <si>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</si>
  <si>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</si>
  <si>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</si>
  <si>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</si>
  <si>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</si>
  <si>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</si>
  <si>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</si>
  <si>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</si>
  <si>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</si>
  <si>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</si>
  <si>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</si>
  <si>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</si>
  <si>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</si>
  <si>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</si>
  <si>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</si>
  <si>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</si>
  <si>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</si>
  <si>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</si>
  <si>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</si>
  <si>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</si>
  <si>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</si>
  <si>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</si>
  <si>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</si>
  <si>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</si>
  <si>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</si>
  <si>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</si>
  <si>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</si>
  <si>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</si>
  <si>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</si>
  <si>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</si>
  <si>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</si>
  <si>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</si>
  <si>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</si>
  <si>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</si>
  <si>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</si>
  <si>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</si>
  <si>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</si>
  <si>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</si>
  <si>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</si>
  <si>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</si>
  <si>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</si>
  <si>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</si>
  <si>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</si>
  <si>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</si>
  <si>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</si>
  <si>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</si>
  <si>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</si>
  <si>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</si>
  <si>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</si>
  <si>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</si>
  <si>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</si>
  <si>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</si>
  <si>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</si>
  <si>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</si>
  <si>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</si>
  <si>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</si>
  <si>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</si>
  <si>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</si>
  <si>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</si>
  <si>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</si>
  <si>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</si>
  <si>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</si>
  <si>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</si>
  <si>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</si>
  <si>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</si>
  <si>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</si>
  <si>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</si>
  <si>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</si>
  <si>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</si>
  <si>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</si>
  <si>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</si>
  <si>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</si>
  <si>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</si>
  <si>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</si>
  <si>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</si>
  <si>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</si>
  <si>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</si>
  <si>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</si>
  <si>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</si>
  <si>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</si>
  <si>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</si>
  <si>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</si>
  <si>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</si>
  <si>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</si>
  <si>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</si>
  <si>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</si>
  <si>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</si>
  <si>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</si>
  <si>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</si>
  <si>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</si>
  <si>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</si>
  <si>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</si>
  <si>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</si>
  <si>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</si>
  <si>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</si>
  <si>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</si>
  <si>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</si>
  <si>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</si>
  <si>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</si>
  <si>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</si>
  <si>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</si>
  <si>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</si>
  <si>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</si>
  <si>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</si>
  <si>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</si>
  <si>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</si>
  <si>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</si>
  <si>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</si>
  <si>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</si>
  <si>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</si>
  <si>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</si>
  <si>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</si>
  <si>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</si>
  <si>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</si>
  <si>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</si>
  <si>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</si>
  <si>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</si>
  <si>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</si>
  <si>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</si>
  <si>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</si>
  <si>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</si>
  <si>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</si>
  <si>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</si>
  <si>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</si>
  <si>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</si>
  <si>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</si>
  <si>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</si>
  <si>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</si>
  <si>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</si>
  <si>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</si>
  <si>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</si>
  <si>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</si>
  <si>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</si>
  <si>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</si>
  <si>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</si>
  <si>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</si>
  <si>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</si>
  <si>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</si>
  <si>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</si>
  <si>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</si>
  <si>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</si>
  <si>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</si>
  <si>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</si>
  <si>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</si>
  <si>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</si>
  <si>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</si>
  <si>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</si>
  <si>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</si>
  <si>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</si>
  <si>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</si>
  <si>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</si>
  <si>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</si>
  <si>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</si>
  <si>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</si>
  <si>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</si>
  <si>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</si>
  <si>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</si>
  <si>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</si>
  <si>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</si>
  <si>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</si>
  <si>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</si>
  <si>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</si>
  <si>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</si>
  <si>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</si>
  <si>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</si>
  <si>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</si>
  <si>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</si>
  <si>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</si>
  <si>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</si>
  <si>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</si>
  <si>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</si>
  <si>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</si>
  <si>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</si>
  <si>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</si>
  <si>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</si>
  <si>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</si>
  <si>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</si>
  <si>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</si>
  <si>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</si>
  <si>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</si>
  <si>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</si>
  <si>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</si>
  <si>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</si>
  <si>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</si>
  <si>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</si>
  <si>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</si>
  <si>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</si>
  <si>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</si>
  <si>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</si>
  <si>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</si>
  <si>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</si>
  <si>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</si>
  <si>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</si>
  <si>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</si>
  <si>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</si>
  <si>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</si>
  <si>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</si>
  <si>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</si>
  <si>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</si>
  <si>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</si>
  <si>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</si>
  <si>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</si>
  <si>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</si>
  <si>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</si>
  <si>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</si>
  <si>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</si>
  <si>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</si>
  <si>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</si>
  <si>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</si>
  <si>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</si>
  <si>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</si>
  <si>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</si>
  <si>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</si>
  <si>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</si>
  <si>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</si>
  <si>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</si>
  <si>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</si>
  <si>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</si>
  <si>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</si>
  <si>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</si>
  <si>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</si>
  <si>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</si>
  <si>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</si>
  <si>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</si>
  <si>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</si>
  <si>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</si>
  <si>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</si>
  <si>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</si>
  <si>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</si>
  <si>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</si>
  <si>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</si>
  <si>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</si>
  <si>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</si>
  <si>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</si>
  <si>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</si>
  <si>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</si>
  <si>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</si>
  <si>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</si>
  <si>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</si>
  <si>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</si>
  <si>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</si>
  <si>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</si>
  <si>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</si>
  <si>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</si>
  <si>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</si>
  <si>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</si>
  <si>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</si>
  <si>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</si>
  <si>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</si>
  <si>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</si>
  <si>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</si>
  <si>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</si>
  <si>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</si>
  <si>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</si>
  <si>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</si>
  <si>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</si>
  <si>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</si>
  <si>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</si>
  <si>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</si>
  <si>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</si>
  <si>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</si>
  <si>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</si>
  <si>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</si>
  <si>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</si>
  <si>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</si>
  <si>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</si>
  <si>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</si>
  <si>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</si>
  <si>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</si>
  <si>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</si>
  <si>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</si>
  <si>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</si>
  <si>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</si>
  <si>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</si>
  <si>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</si>
  <si>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</si>
  <si>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</si>
  <si>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</si>
  <si>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</si>
  <si>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</si>
  <si>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</si>
  <si>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</si>
  <si>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</si>
  <si>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</si>
  <si>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</si>
  <si>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</si>
  <si>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</si>
  <si>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</si>
  <si>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</si>
  <si>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</si>
  <si>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</si>
  <si>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</si>
  <si>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</si>
  <si>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</si>
  <si>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</si>
  <si>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</si>
  <si>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</si>
  <si>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</si>
  <si>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</si>
  <si>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</si>
  <si>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</si>
  <si>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</si>
  <si>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</si>
  <si>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</si>
  <si>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</si>
  <si>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</si>
  <si>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</si>
  <si>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</si>
  <si>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</si>
  <si>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</si>
  <si>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</si>
  <si>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</si>
  <si>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</si>
  <si>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</si>
  <si>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</si>
  <si>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</si>
  <si>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</si>
  <si>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</si>
  <si>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</si>
  <si>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</si>
  <si>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</si>
  <si>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</si>
  <si>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</si>
  <si>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</si>
  <si>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</si>
  <si>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</si>
  <si>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</si>
  <si>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</si>
  <si>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</si>
  <si>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</si>
  <si>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</si>
  <si>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</si>
  <si>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</si>
  <si>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</si>
  <si>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</si>
  <si>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</si>
  <si>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</si>
  <si>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</si>
  <si>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</si>
  <si>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</si>
  <si>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</si>
  <si>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</si>
  <si>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</si>
  <si>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</si>
  <si>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</si>
  <si>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</si>
  <si>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</si>
  <si>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</si>
  <si>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</si>
  <si>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</si>
  <si>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</si>
  <si>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</si>
  <si>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</si>
  <si>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</si>
  <si>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</si>
  <si>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</si>
  <si>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</si>
  <si>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</si>
  <si>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</si>
  <si>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</si>
  <si>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</si>
  <si>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</si>
  <si>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</si>
  <si>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</si>
  <si>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</si>
  <si>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</si>
  <si>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</si>
  <si>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</si>
  <si>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</si>
  <si>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</si>
  <si>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</si>
  <si>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</si>
  <si>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</si>
  <si>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</si>
  <si>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</si>
  <si>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</si>
  <si>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</si>
  <si>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</si>
  <si>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</si>
  <si>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</si>
  <si>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</si>
  <si>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</si>
  <si>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</si>
  <si>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</si>
  <si>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</si>
  <si>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</si>
  <si>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</si>
  <si>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</si>
  <si>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</si>
  <si>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</si>
  <si>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</si>
  <si>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</si>
  <si>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</si>
  <si>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</si>
  <si>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</si>
  <si>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</si>
  <si>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</si>
  <si>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</si>
  <si>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</si>
  <si>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</si>
  <si>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</si>
  <si>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</si>
  <si>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</si>
  <si>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</si>
  <si>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</si>
  <si>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</si>
  <si>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</si>
  <si>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</si>
  <si>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</si>
  <si>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</si>
  <si>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</si>
  <si>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</si>
  <si>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</si>
  <si>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</si>
  <si>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</si>
  <si>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</si>
  <si>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</si>
  <si>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</si>
  <si>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</si>
  <si>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</si>
  <si>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</si>
  <si>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</si>
  <si>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</si>
  <si>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</si>
  <si>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</si>
  <si>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</si>
  <si>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</si>
  <si>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</si>
  <si>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</si>
  <si>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</si>
  <si>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</si>
  <si>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</si>
  <si>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</si>
  <si>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</si>
  <si>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</si>
  <si>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</si>
  <si>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</si>
  <si>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</si>
  <si>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</si>
  <si>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</si>
  <si>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</si>
  <si>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</si>
  <si>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</si>
  <si>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</si>
  <si>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</si>
  <si>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</si>
  <si>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</si>
  <si>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</si>
  <si>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</si>
  <si>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</si>
  <si>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</si>
  <si>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</si>
  <si>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</si>
  <si>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</si>
  <si>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</si>
  <si>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</si>
  <si>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</si>
  <si>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</si>
  <si>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</si>
  <si>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</si>
  <si>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</si>
  <si>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</si>
  <si>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</si>
  <si>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</si>
  <si>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</si>
  <si>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</si>
  <si>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</si>
  <si>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</si>
  <si>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</si>
  <si>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</si>
  <si>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</si>
  <si>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</si>
  <si>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</si>
  <si>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</si>
  <si>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</si>
  <si>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</si>
  <si>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</si>
  <si>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</si>
  <si>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</si>
  <si>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</si>
  <si>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</si>
  <si>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</si>
  <si>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</si>
  <si>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</si>
  <si>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</si>
  <si>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</si>
  <si>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</si>
  <si>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</si>
  <si>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</si>
  <si>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</si>
  <si>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</si>
  <si>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</si>
  <si>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</si>
  <si>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</si>
  <si>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</si>
  <si>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</si>
  <si>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</si>
  <si>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</si>
  <si>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</si>
  <si>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</si>
  <si>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</si>
  <si>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</si>
  <si>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</si>
  <si>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</si>
  <si>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</si>
  <si>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</si>
  <si>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</si>
  <si>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</si>
  <si>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</si>
  <si>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</si>
  <si>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</si>
  <si>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</si>
  <si>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</si>
  <si>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</si>
  <si>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</si>
  <si>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</si>
  <si>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</si>
  <si>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</si>
  <si>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</si>
  <si>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</si>
  <si>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</si>
  <si>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</si>
  <si>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</si>
  <si>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</si>
  <si>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</si>
  <si>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</si>
  <si>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</si>
  <si>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</si>
  <si>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</si>
  <si>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</si>
  <si>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</si>
  <si>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</si>
  <si>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</si>
  <si>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</si>
  <si>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</si>
  <si>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</si>
  <si>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</si>
  <si>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</si>
  <si>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</si>
  <si>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</si>
  <si>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</si>
  <si>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</si>
  <si>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</si>
  <si>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</si>
  <si>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</si>
  <si>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</si>
  <si>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</si>
  <si>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</si>
  <si>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</si>
  <si>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</si>
  <si>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</si>
  <si>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</si>
  <si>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</si>
  <si>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</si>
  <si>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</si>
  <si>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</si>
  <si>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</si>
  <si>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</si>
  <si>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</si>
  <si>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</si>
  <si>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</si>
  <si>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</si>
  <si>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</si>
  <si>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</si>
  <si>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</si>
  <si>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</si>
  <si>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</si>
  <si>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</si>
  <si>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</si>
  <si>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</si>
  <si>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</si>
  <si>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</si>
  <si>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</si>
  <si>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</si>
  <si>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</si>
  <si>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</si>
  <si>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</si>
  <si>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</si>
  <si>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</si>
  <si>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</si>
  <si>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</si>
  <si>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</si>
  <si>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</si>
  <si>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</si>
  <si>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</si>
  <si>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</si>
  <si>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</si>
  <si>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</si>
  <si>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</si>
  <si>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</si>
  <si>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</si>
  <si>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</si>
  <si>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</si>
  <si>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</si>
  <si>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</si>
  <si>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</si>
  <si>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</si>
  <si>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</si>
  <si>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</si>
  <si>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</si>
  <si>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</si>
  <si>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</si>
  <si>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</si>
  <si>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</si>
  <si>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</si>
  <si>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</si>
  <si>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</si>
  <si>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</si>
  <si>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</si>
  <si>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</si>
  <si>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</si>
  <si>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</si>
  <si>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</si>
  <si>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</si>
  <si>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</si>
  <si>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</si>
  <si>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</si>
  <si>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</si>
  <si>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</si>
  <si>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</si>
  <si>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</si>
  <si>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</si>
  <si>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</si>
  <si>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</si>
  <si>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</si>
  <si>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</si>
  <si>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</si>
  <si>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</si>
  <si>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</si>
  <si>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</si>
  <si>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</si>
  <si>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</si>
  <si>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</si>
  <si>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</si>
  <si>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</si>
  <si>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</si>
  <si>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</si>
  <si>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</si>
  <si>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</si>
  <si>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</si>
  <si>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</si>
  <si>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</si>
  <si>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</si>
  <si>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</si>
  <si>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</si>
  <si>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</si>
  <si>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</si>
  <si>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</si>
  <si>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</si>
  <si>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</si>
  <si>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</si>
  <si>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</si>
  <si>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</si>
  <si>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</si>
  <si>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</si>
  <si>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</si>
  <si>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</si>
  <si>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</si>
  <si>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</si>
  <si>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</si>
  <si>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</si>
  <si>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</si>
  <si>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</si>
  <si>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</si>
  <si>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</si>
  <si>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</si>
  <si>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</si>
  <si>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</si>
  <si>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</si>
  <si>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</si>
  <si>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</si>
  <si>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</si>
  <si>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</si>
  <si>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</si>
  <si>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</si>
  <si>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</si>
  <si>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</si>
  <si>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</si>
  <si>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</si>
  <si>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</si>
  <si>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</si>
  <si>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</si>
  <si>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</si>
  <si>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</si>
  <si>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</si>
  <si>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</si>
  <si>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</si>
  <si>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</si>
  <si>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</si>
  <si>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</si>
  <si>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</si>
  <si>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</si>
  <si>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</si>
  <si>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</si>
  <si>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</si>
  <si>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</si>
  <si>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</si>
  <si>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</si>
  <si>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</si>
  <si>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</si>
  <si>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</si>
  <si>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</si>
  <si>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</si>
  <si>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</si>
  <si>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</si>
  <si>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</si>
  <si>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</si>
  <si>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</si>
  <si>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</si>
  <si>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</si>
  <si>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</si>
  <si>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</si>
  <si>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</si>
  <si>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</si>
  <si>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</si>
  <si>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</si>
  <si>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</si>
  <si>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</si>
  <si>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</si>
  <si>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</si>
  <si>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</si>
  <si>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</si>
  <si>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</si>
  <si>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</si>
  <si>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</si>
  <si>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</si>
  <si>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</si>
  <si>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</si>
  <si>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</si>
  <si>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</si>
  <si>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</si>
  <si>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</si>
  <si>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</si>
  <si>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</si>
  <si>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</si>
  <si>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</si>
  <si>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</si>
  <si>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</si>
  <si>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</si>
  <si>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</si>
  <si>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</si>
  <si>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</si>
  <si>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</si>
  <si>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</si>
  <si>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</si>
  <si>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</si>
  <si>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</si>
  <si>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</si>
  <si>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</si>
  <si>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</si>
  <si>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</si>
  <si>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</si>
  <si>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</si>
  <si>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</si>
  <si>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</si>
  <si>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</si>
  <si>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</si>
  <si>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</si>
  <si>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</si>
  <si>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</si>
  <si>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</si>
  <si>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</si>
  <si>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</si>
  <si>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</si>
  <si>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</si>
  <si>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</si>
  <si>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</si>
  <si>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</si>
  <si>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</si>
  <si>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</si>
  <si>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</si>
  <si>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</si>
  <si>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</si>
  <si>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</si>
  <si>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</si>
  <si>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</si>
  <si>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</si>
  <si>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</si>
  <si>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</si>
  <si>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</si>
  <si>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</si>
  <si>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</si>
  <si>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</si>
  <si>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</si>
  <si>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</si>
  <si>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</si>
  <si>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</si>
  <si>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</si>
  <si>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</si>
  <si>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</si>
  <si>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</si>
  <si>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</si>
  <si>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</si>
  <si>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</si>
  <si>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</si>
  <si>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</si>
  <si>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</si>
  <si>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</si>
  <si>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</si>
  <si>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</si>
  <si>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</si>
  <si>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</si>
  <si>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</si>
  <si>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</si>
  <si>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</si>
  <si>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</si>
  <si>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</si>
  <si>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</si>
  <si>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</si>
  <si>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</si>
  <si>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</si>
  <si>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</si>
  <si>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</si>
  <si>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</si>
  <si>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</si>
  <si>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</si>
  <si>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</si>
  <si>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</si>
  <si>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</si>
  <si>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</si>
  <si>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</si>
  <si>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</si>
  <si>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</si>
  <si>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</si>
  <si>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</si>
  <si>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</si>
  <si>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</si>
  <si>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</si>
  <si>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</si>
  <si>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</si>
  <si>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</si>
  <si>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</si>
  <si>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</si>
  <si>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</si>
  <si>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</si>
  <si>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</si>
  <si>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</si>
  <si>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</si>
  <si>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</si>
  <si>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</si>
  <si>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</si>
  <si>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</si>
  <si>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</si>
  <si>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</si>
  <si>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</si>
  <si>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</si>
  <si>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</si>
  <si>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</si>
  <si>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</si>
  <si>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</si>
  <si>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</si>
  <si>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</si>
  <si>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</si>
  <si>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</si>
  <si>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</si>
  <si>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</si>
  <si>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</si>
  <si>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</si>
  <si>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</si>
  <si>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</si>
  <si>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</si>
  <si>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</si>
  <si>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</si>
  <si>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</si>
  <si>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</si>
  <si>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</si>
  <si>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</si>
  <si>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</si>
  <si>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</si>
  <si>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</si>
  <si>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</si>
  <si>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</si>
  <si>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</si>
  <si>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</si>
  <si>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</si>
  <si>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</si>
  <si>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</si>
  <si>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</si>
  <si>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</si>
  <si>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</si>
  <si>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</si>
  <si>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</si>
  <si>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</si>
  <si>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</si>
  <si>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</si>
  <si>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</si>
  <si>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</si>
  <si>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</si>
  <si>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</si>
  <si>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</si>
  <si>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</si>
  <si>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</si>
  <si>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</si>
  <si>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</si>
  <si>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</si>
  <si>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</si>
  <si>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</si>
  <si>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</si>
  <si>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</si>
  <si>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</si>
  <si>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</si>
  <si>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</si>
  <si>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</si>
  <si>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</si>
  <si>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</si>
  <si>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</si>
  <si>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</si>
  <si>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</si>
  <si>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</si>
  <si>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</si>
  <si>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</si>
  <si>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</si>
  <si>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</si>
  <si>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</si>
  <si>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</si>
  <si>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</si>
  <si>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</si>
  <si>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</si>
  <si>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</si>
  <si>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</si>
  <si>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</si>
  <si>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</si>
  <si>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</si>
  <si>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</si>
  <si>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</si>
  <si>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</si>
  <si>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</si>
  <si>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</si>
  <si>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</si>
  <si>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</si>
  <si>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</si>
  <si>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</si>
  <si>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</si>
  <si>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</si>
  <si>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</si>
  <si>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</si>
  <si>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</si>
  <si>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</si>
  <si>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</si>
  <si>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</si>
  <si>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</si>
  <si>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</si>
  <si>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</si>
  <si>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</si>
  <si>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</si>
  <si>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</si>
  <si>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</si>
  <si>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</si>
  <si>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</si>
  <si>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</si>
  <si>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</si>
  <si>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</si>
  <si>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</si>
  <si>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</si>
  <si>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</si>
  <si>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</si>
  <si>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</si>
  <si>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</si>
  <si>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</si>
  <si>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</si>
  <si>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</si>
  <si>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</si>
  <si>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</si>
  <si>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</si>
  <si>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</si>
  <si>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</si>
  <si>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</si>
  <si>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</si>
  <si>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</si>
  <si>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</si>
  <si>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</si>
  <si>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</si>
  <si>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</si>
  <si>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</si>
  <si>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</si>
  <si>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</si>
  <si>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</si>
  <si>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</si>
  <si>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</si>
  <si>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</si>
  <si>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</si>
  <si>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</si>
  <si>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</si>
  <si>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</si>
  <si>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</si>
  <si>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</si>
  <si>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</si>
  <si>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</si>
  <si>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</si>
  <si>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</si>
  <si>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</si>
  <si>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</si>
  <si>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</si>
  <si>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</si>
  <si>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</si>
  <si>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</si>
  <si>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</si>
  <si>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</si>
  <si>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</si>
  <si>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</si>
  <si>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</si>
  <si>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</si>
  <si>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</si>
  <si>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</si>
  <si>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</si>
  <si>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</si>
  <si>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</si>
  <si>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</si>
  <si>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</si>
  <si>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</si>
  <si>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</si>
  <si>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</si>
  <si>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</si>
  <si>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</si>
  <si>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</si>
  <si>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</si>
  <si>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</si>
  <si>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</si>
  <si>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</si>
  <si>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</si>
  <si>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</si>
  <si>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</si>
  <si>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</si>
  <si>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</si>
  <si>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</si>
  <si>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</si>
  <si>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</si>
  <si>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</si>
  <si>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</si>
  <si>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</si>
  <si>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</si>
  <si>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</si>
  <si>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</si>
  <si>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</si>
  <si>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</si>
  <si>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</si>
  <si>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</si>
  <si>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</si>
  <si>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</si>
  <si>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</si>
  <si>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</si>
  <si>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</si>
  <si>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</si>
  <si>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</si>
  <si>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</si>
  <si>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</si>
  <si>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</si>
  <si>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</si>
  <si>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</si>
  <si>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</si>
  <si>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</si>
  <si>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</si>
  <si>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</si>
  <si>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</si>
  <si>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</si>
  <si>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</si>
  <si>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</si>
  <si>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</si>
  <si>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</si>
  <si>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</si>
  <si>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</si>
  <si>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</si>
  <si>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</si>
  <si>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</si>
  <si>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</si>
  <si>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</si>
  <si>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</si>
  <si>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</si>
  <si>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</si>
  <si>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</si>
  <si>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</si>
  <si>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</si>
  <si>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</si>
  <si>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</si>
  <si>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</si>
  <si>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</si>
  <si>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</si>
  <si>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</si>
  <si>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</si>
  <si>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</si>
  <si>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</si>
  <si>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</si>
  <si>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</si>
  <si>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</si>
  <si>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</si>
  <si>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</si>
  <si>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</si>
  <si>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</si>
  <si>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</si>
  <si>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</si>
  <si>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</si>
  <si>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</si>
  <si>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</si>
  <si>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</si>
  <si>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</si>
  <si>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</si>
  <si>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</si>
  <si>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</si>
  <si>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</si>
  <si>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</si>
  <si>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</si>
  <si>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</si>
  <si>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</si>
  <si>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</si>
  <si>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</si>
  <si>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</si>
  <si>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</si>
  <si>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</si>
  <si>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</si>
  <si>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</si>
  <si>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</si>
  <si>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</si>
  <si>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</si>
  <si>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</si>
  <si>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</si>
  <si>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</si>
  <si>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</si>
  <si>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</si>
  <si>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</si>
  <si>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</si>
  <si>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</si>
  <si>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</si>
  <si>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</si>
  <si>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</si>
  <si>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</si>
  <si>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</si>
  <si>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</si>
  <si>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</si>
  <si>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</si>
  <si>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</si>
  <si>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</si>
  <si>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</si>
  <si>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</si>
  <si>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</si>
  <si>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</si>
  <si>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</si>
  <si>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</si>
  <si>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</si>
  <si>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</si>
  <si>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</si>
  <si>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</si>
  <si>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</si>
  <si>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</si>
  <si>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</si>
  <si>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</si>
  <si>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</si>
  <si>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</si>
  <si>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</si>
  <si>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</si>
  <si>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</si>
  <si>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</si>
  <si>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</si>
  <si>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</si>
  <si>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</si>
  <si>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</si>
  <si>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</si>
  <si>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</si>
  <si>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</si>
  <si>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</si>
  <si>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</si>
  <si>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</si>
  <si>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</si>
  <si>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</si>
  <si>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</si>
  <si>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</si>
  <si>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</si>
  <si>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</si>
  <si>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</si>
  <si>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</si>
  <si>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</si>
  <si>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</si>
  <si>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</si>
  <si>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</si>
  <si>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</si>
  <si>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</si>
  <si>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</si>
  <si>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</si>
  <si>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</si>
  <si>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</si>
  <si>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</si>
  <si>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</si>
  <si>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</si>
  <si>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</si>
  <si>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</si>
  <si>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</si>
  <si>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</si>
  <si>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</si>
  <si>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</si>
  <si>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</si>
  <si>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</si>
  <si>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</si>
  <si>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</si>
  <si>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</si>
  <si>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</si>
  <si>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</si>
  <si>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</si>
  <si>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</si>
  <si>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</si>
  <si>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</si>
  <si>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</si>
  <si>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</si>
  <si>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</si>
  <si>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</si>
  <si>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</si>
  <si>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</si>
  <si>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</si>
  <si>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</si>
  <si>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</si>
  <si>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</si>
  <si>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</si>
  <si>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</si>
  <si>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</si>
  <si>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</si>
  <si>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</si>
  <si>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</si>
  <si>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</si>
  <si>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</si>
  <si>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</si>
  <si>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</si>
  <si>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</si>
  <si>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</si>
  <si>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</si>
  <si>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</si>
  <si>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</si>
  <si>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</si>
  <si>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</si>
  <si>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</si>
  <si>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</si>
  <si>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</si>
  <si>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</si>
  <si>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</si>
  <si>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</si>
  <si>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</si>
  <si>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</si>
  <si>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</si>
  <si>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</si>
  <si>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</si>
  <si>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</si>
  <si>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</si>
  <si>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</si>
  <si>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</si>
  <si>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</si>
  <si>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</si>
  <si>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</si>
  <si>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</si>
  <si>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</si>
  <si>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</si>
  <si>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</si>
  <si>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</si>
  <si>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</si>
  <si>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</si>
  <si>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</si>
  <si>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</si>
  <si>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</si>
  <si>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</si>
  <si>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</si>
  <si>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</si>
  <si>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</si>
  <si>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</si>
  <si>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</si>
  <si>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</si>
  <si>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</si>
  <si>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</si>
  <si>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</si>
  <si>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</si>
  <si>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</si>
  <si>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</si>
  <si>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</si>
  <si>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</si>
  <si>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</si>
  <si>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</si>
  <si>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</si>
  <si>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</si>
  <si>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</si>
  <si>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</si>
  <si>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</si>
  <si>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</si>
  <si>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</si>
  <si>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</si>
  <si>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</si>
  <si>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</si>
  <si>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</si>
  <si>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</si>
  <si>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</si>
  <si>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</si>
  <si>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</si>
  <si>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</si>
  <si>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</si>
  <si>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</si>
  <si>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</si>
  <si>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</si>
  <si>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</si>
  <si>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</si>
  <si>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</si>
  <si>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</si>
  <si>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</si>
  <si>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</si>
  <si>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</si>
  <si>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</si>
  <si>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</si>
  <si>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</si>
  <si>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</si>
  <si>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</si>
  <si>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</si>
  <si>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</si>
  <si>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</si>
  <si>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</si>
  <si>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</si>
  <si>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</si>
  <si>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</si>
  <si>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</si>
  <si>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</si>
  <si>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</si>
  <si>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</si>
  <si>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</si>
  <si>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</si>
  <si>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</si>
  <si>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</si>
  <si>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</si>
  <si>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</si>
  <si>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</si>
  <si>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</si>
  <si>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</si>
  <si>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</si>
  <si>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</si>
  <si>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</si>
  <si>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</si>
  <si>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</si>
  <si>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</si>
  <si>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</si>
  <si>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</si>
  <si>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</si>
  <si>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</si>
  <si>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</si>
  <si>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</si>
  <si>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</si>
  <si>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</si>
  <si>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</si>
  <si>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</si>
  <si>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</si>
  <si>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</si>
  <si>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</si>
  <si>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</si>
  <si>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</si>
  <si>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</si>
  <si>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</si>
  <si>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</si>
  <si>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</si>
  <si>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</si>
  <si>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</si>
  <si>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</si>
  <si>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</si>
  <si>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</si>
  <si>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</si>
  <si>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</si>
  <si>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</si>
  <si>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</si>
  <si>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</si>
  <si>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</si>
  <si>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</si>
  <si>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</si>
  <si>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</si>
  <si>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</si>
  <si>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</si>
  <si>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</si>
  <si>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</si>
  <si>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</si>
  <si>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</si>
  <si>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</si>
  <si>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</si>
  <si>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</si>
  <si>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</si>
  <si>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</si>
  <si>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</si>
  <si>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</si>
  <si>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</si>
  <si>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</si>
  <si>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</si>
  <si>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</si>
  <si>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</si>
  <si>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</si>
  <si>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</si>
  <si>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</si>
  <si>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</si>
  <si>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</si>
  <si>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</si>
  <si>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</si>
  <si>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</si>
  <si>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</si>
  <si>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</si>
  <si>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</si>
  <si>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</si>
  <si>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</si>
  <si>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</si>
  <si>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</si>
  <si>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</si>
  <si>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</si>
  <si>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</si>
  <si>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</si>
  <si>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</si>
  <si>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</si>
  <si>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</si>
  <si>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</si>
  <si>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</si>
  <si>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</si>
  <si>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</si>
  <si>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</si>
  <si>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</si>
  <si>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</si>
  <si>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</si>
  <si>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</si>
  <si>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</si>
  <si>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</si>
  <si>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</si>
  <si>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</si>
  <si>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</si>
  <si>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</si>
  <si>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</si>
  <si>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</si>
  <si>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</si>
  <si>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</si>
  <si>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</si>
  <si>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</si>
  <si>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</si>
  <si>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</si>
  <si>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</si>
  <si>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</si>
  <si>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</si>
  <si>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</si>
  <si>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</si>
  <si>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</si>
  <si>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</si>
  <si>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</si>
  <si>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</si>
  <si>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</si>
  <si>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</si>
  <si>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</si>
  <si>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</si>
  <si>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</si>
  <si>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</si>
  <si>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</si>
  <si>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</si>
  <si>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</si>
  <si>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</si>
  <si>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</si>
  <si>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</si>
  <si>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</si>
  <si>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</si>
  <si>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</si>
  <si>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</si>
  <si>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</si>
  <si>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</si>
  <si>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</si>
  <si>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</si>
  <si>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</si>
  <si>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</si>
  <si>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</si>
  <si>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</si>
  <si>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</si>
  <si>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</si>
  <si>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</si>
  <si>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</si>
  <si>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</si>
  <si>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</si>
  <si>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</si>
  <si>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</si>
  <si>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</si>
  <si>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</si>
  <si>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</si>
  <si>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</si>
  <si>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</si>
  <si>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</si>
  <si>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</si>
  <si>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</si>
  <si>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</si>
  <si>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</si>
  <si>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</si>
  <si>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</si>
  <si>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</si>
  <si>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</si>
  <si>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</si>
  <si>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</si>
  <si>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</si>
  <si>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</si>
  <si>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</si>
  <si>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</si>
  <si>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</si>
  <si>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</si>
  <si>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</si>
  <si>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</si>
  <si>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</si>
  <si>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</si>
  <si>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</si>
  <si>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</si>
  <si>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</si>
  <si>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</si>
  <si>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</si>
  <si>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</si>
  <si>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</si>
  <si>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</si>
  <si>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</si>
  <si>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</si>
  <si>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</si>
  <si>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</si>
  <si>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</si>
  <si>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</si>
  <si>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</si>
  <si>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</si>
  <si>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</si>
  <si>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</si>
  <si>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</si>
  <si>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</si>
  <si>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</si>
  <si>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</si>
  <si>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</si>
  <si>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</si>
  <si>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</si>
  <si>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</si>
  <si>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</si>
  <si>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</si>
  <si>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</si>
  <si>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</si>
  <si>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</si>
  <si>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</si>
  <si>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</si>
  <si>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</si>
  <si>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</si>
  <si>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</si>
  <si>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</si>
  <si>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</si>
  <si>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</si>
  <si>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</si>
  <si>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</si>
  <si>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</si>
  <si>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</si>
  <si>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</si>
  <si>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</si>
  <si>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</si>
  <si>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</si>
  <si>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</si>
  <si>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</si>
  <si>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</si>
  <si>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</si>
  <si>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</si>
  <si>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</si>
  <si>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</si>
  <si>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</si>
  <si>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</si>
  <si>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</si>
  <si>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</si>
  <si>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</si>
  <si>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</si>
  <si>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</si>
  <si>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</si>
  <si>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</si>
  <si>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</si>
  <si>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</si>
  <si>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</si>
  <si>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</si>
  <si>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</si>
  <si>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</si>
  <si>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</si>
  <si>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</si>
  <si>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</si>
  <si>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</si>
  <si>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</si>
  <si>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</si>
  <si>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</si>
  <si>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</si>
  <si>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</si>
  <si>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</si>
  <si>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</si>
  <si>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</si>
  <si>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</si>
  <si>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</si>
  <si>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</si>
  <si>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</si>
  <si>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</si>
  <si>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</si>
  <si>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</si>
  <si>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</si>
  <si>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</si>
  <si>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</si>
  <si>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</si>
  <si>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</si>
  <si>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</si>
  <si>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</si>
  <si>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</si>
  <si>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</si>
  <si>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</si>
  <si>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</si>
  <si>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</si>
  <si>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</si>
  <si>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</si>
  <si>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</si>
  <si>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</si>
  <si>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</si>
  <si>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</si>
  <si>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</si>
  <si>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</si>
  <si>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</si>
  <si>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</si>
  <si>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</si>
  <si>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</si>
  <si>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</si>
  <si>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</si>
  <si>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</si>
  <si>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</si>
  <si>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</si>
  <si>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</si>
  <si>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</si>
  <si>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</si>
  <si>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</si>
  <si>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</si>
  <si>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</si>
  <si>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</si>
  <si>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</si>
  <si>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</si>
  <si>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</si>
  <si>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</si>
  <si>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</si>
  <si>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</si>
  <si>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</si>
  <si>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</si>
  <si>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</si>
  <si>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</si>
  <si>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</si>
  <si>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</si>
  <si>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</si>
  <si>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</si>
  <si>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</si>
  <si>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</si>
  <si>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</si>
  <si>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</si>
  <si>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</si>
  <si>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</si>
  <si>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</si>
  <si>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</si>
  <si>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</si>
  <si>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</si>
  <si>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</si>
  <si>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</si>
  <si>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</si>
  <si>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</si>
  <si>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</si>
  <si>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</si>
  <si>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</si>
  <si>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</si>
  <si>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</si>
  <si>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</si>
  <si>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</si>
  <si>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</si>
  <si>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</si>
  <si>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</si>
  <si>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</si>
  <si>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</si>
  <si>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</si>
  <si>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</si>
  <si>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</si>
  <si>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</si>
  <si>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</si>
  <si>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</si>
  <si>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</si>
  <si>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</si>
  <si>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</si>
  <si>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</si>
  <si>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</si>
  <si>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</si>
  <si>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</si>
  <si>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</si>
  <si>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</si>
  <si>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</si>
  <si>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</si>
  <si>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</si>
  <si>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</si>
  <si>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</si>
  <si>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</si>
  <si>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</si>
  <si>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</si>
  <si>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</si>
  <si>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</si>
  <si>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</si>
  <si>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</si>
  <si>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</si>
  <si>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</si>
  <si>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</si>
  <si>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</si>
  <si>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</si>
  <si>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</si>
  <si>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</si>
  <si>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</si>
  <si>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</si>
  <si>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</si>
  <si>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</si>
  <si>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</si>
  <si>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</si>
  <si>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</si>
  <si>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</si>
  <si>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</si>
  <si>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</si>
  <si>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</si>
  <si>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</si>
  <si>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</si>
  <si>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</si>
  <si>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</si>
  <si>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</si>
  <si>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</si>
  <si>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</si>
  <si>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</si>
  <si>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</si>
  <si>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</si>
  <si>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</si>
  <si>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</si>
  <si>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</si>
  <si>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</si>
  <si>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</si>
  <si>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</si>
  <si>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</si>
  <si>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</si>
  <si>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</si>
  <si>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</si>
  <si>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</si>
  <si>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</si>
  <si>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</si>
  <si>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</si>
  <si>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</si>
  <si>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</si>
  <si>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</si>
  <si>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</si>
  <si>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</si>
  <si>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</si>
  <si>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</si>
  <si>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</si>
  <si>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</si>
  <si>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</si>
  <si>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</si>
  <si>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</si>
  <si>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</si>
  <si>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</si>
  <si>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</si>
  <si>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</si>
  <si>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</si>
  <si>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</si>
  <si>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</si>
  <si>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</si>
  <si>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</si>
  <si>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</si>
  <si>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</si>
  <si>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</si>
  <si>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</si>
  <si>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</si>
  <si>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</si>
  <si>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</si>
  <si>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</si>
  <si>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</si>
  <si>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</si>
  <si>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</si>
  <si>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</si>
  <si>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</si>
  <si>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</si>
  <si>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</si>
  <si>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</si>
  <si>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</si>
  <si>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</si>
  <si>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</si>
  <si>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</si>
  <si>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</si>
  <si>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</si>
  <si>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</si>
  <si>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</si>
  <si>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</si>
  <si>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</si>
  <si>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</si>
  <si>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</si>
  <si>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</si>
  <si>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</si>
  <si>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</si>
  <si>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</si>
  <si>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</si>
  <si>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</si>
  <si>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</si>
  <si>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</si>
  <si>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</si>
  <si>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</si>
  <si>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</si>
  <si>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</si>
  <si>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</si>
  <si>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</si>
  <si>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</si>
  <si>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</si>
  <si>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</si>
  <si>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</si>
  <si>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</si>
  <si>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</si>
  <si>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</si>
  <si>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</si>
  <si>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</si>
  <si>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</si>
  <si>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</si>
  <si>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</si>
  <si>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</si>
  <si>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</si>
  <si>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</si>
  <si>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</si>
  <si>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</si>
  <si>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</si>
  <si>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</si>
  <si>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</si>
  <si>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</si>
  <si>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</si>
  <si>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</si>
  <si>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</si>
  <si>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</si>
  <si>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</si>
  <si>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</si>
  <si>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</si>
  <si>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</si>
  <si>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</si>
  <si>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</si>
  <si>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</si>
  <si>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</si>
  <si>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</si>
  <si>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</si>
  <si>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</si>
  <si>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</si>
  <si>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</si>
  <si>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</si>
  <si>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</si>
  <si>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</si>
  <si>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</si>
  <si>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</si>
  <si>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</si>
  <si>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</si>
  <si>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</si>
  <si>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</si>
  <si>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</si>
  <si>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</si>
  <si>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</si>
  <si>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</si>
  <si>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</si>
  <si>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</si>
  <si>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</si>
  <si>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</si>
  <si>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</si>
  <si>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</si>
  <si>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</si>
  <si>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</si>
  <si>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</si>
  <si>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</si>
  <si>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</si>
  <si>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</si>
  <si>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</si>
  <si>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</si>
  <si>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</si>
  <si>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</si>
  <si>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</si>
  <si>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</si>
  <si>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</si>
  <si>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</si>
  <si>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</si>
  <si>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</si>
  <si>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</si>
  <si>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</si>
  <si>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</si>
  <si>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</si>
  <si>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</si>
  <si>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</si>
  <si>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</si>
  <si>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</si>
  <si>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</si>
  <si>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</si>
  <si>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</si>
  <si>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</si>
  <si>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</si>
  <si>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</si>
  <si>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</si>
  <si>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</si>
  <si>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</si>
  <si>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</si>
  <si>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</si>
  <si>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</si>
  <si>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</si>
  <si>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</si>
  <si>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</si>
  <si>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</si>
  <si>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</si>
  <si>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</si>
  <si>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</si>
  <si>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</si>
  <si>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</si>
  <si>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</si>
  <si>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</si>
  <si>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</si>
  <si>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</si>
  <si>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</si>
  <si>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</si>
  <si>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</si>
  <si>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</si>
  <si>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</si>
  <si>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</si>
  <si>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</si>
  <si>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</si>
  <si>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</si>
  <si>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</si>
  <si>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</si>
  <si>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</si>
  <si>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</si>
  <si>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</si>
  <si>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</si>
  <si>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</si>
  <si>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</si>
  <si>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</si>
  <si>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</si>
  <si>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</si>
  <si>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</si>
  <si>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</si>
  <si>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</si>
  <si>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</si>
  <si>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</si>
  <si>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</si>
  <si>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</si>
  <si>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</si>
  <si>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</si>
  <si>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</si>
  <si>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</si>
  <si>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</si>
  <si>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</si>
  <si>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</si>
  <si>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</si>
  <si>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</si>
  <si>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</si>
  <si>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</si>
  <si>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</si>
  <si>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</si>
  <si>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</si>
  <si>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</si>
  <si>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</si>
  <si>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</si>
  <si>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</si>
  <si>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</si>
  <si>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</si>
  <si>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</si>
  <si>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</si>
  <si>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</si>
  <si>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</si>
  <si>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</si>
  <si>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</si>
  <si>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</si>
  <si>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</si>
  <si>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</si>
  <si>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</si>
  <si>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</si>
  <si>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</si>
  <si>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</si>
  <si>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</si>
  <si>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</si>
  <si>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</si>
  <si>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</si>
  <si>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</si>
  <si>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</si>
  <si>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</si>
  <si>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</si>
  <si>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</si>
  <si>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</si>
  <si>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</si>
  <si>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</si>
  <si>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</si>
  <si>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</si>
  <si>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</si>
  <si>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</si>
  <si>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</si>
  <si>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</si>
  <si>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</si>
  <si>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</si>
  <si>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</si>
  <si>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</si>
  <si>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</si>
  <si>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</si>
  <si>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</si>
  <si>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</si>
  <si>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</si>
  <si>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</si>
  <si>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</si>
  <si>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</si>
  <si>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</si>
  <si>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</si>
  <si>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</si>
  <si>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</si>
  <si>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</si>
  <si>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</si>
  <si>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</si>
  <si>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</si>
  <si>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</si>
  <si>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</si>
  <si>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</si>
  <si>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</si>
  <si>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</si>
  <si>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</si>
  <si>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</si>
  <si>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</si>
  <si>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</si>
  <si>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</si>
  <si>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</si>
  <si>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</si>
  <si>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</si>
  <si>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</si>
  <si>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</si>
  <si>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</si>
  <si>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</si>
  <si>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</si>
  <si>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</si>
  <si>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</si>
  <si>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</si>
  <si>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</si>
  <si>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</si>
  <si>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</si>
  <si>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</si>
  <si>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</si>
  <si>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</si>
  <si>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</si>
  <si>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</si>
  <si>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</si>
  <si>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</si>
  <si>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</si>
  <si>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</si>
  <si>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</si>
  <si>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</si>
  <si>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</si>
  <si>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</si>
  <si>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</si>
  <si>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</si>
  <si>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</si>
  <si>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</si>
  <si>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</si>
  <si>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</si>
  <si>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</si>
  <si>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</si>
  <si>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</si>
  <si>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</si>
  <si>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</si>
  <si>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</si>
  <si>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</si>
  <si>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</si>
  <si>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</si>
  <si>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</si>
  <si>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</si>
  <si>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</si>
  <si>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</si>
  <si>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</si>
  <si>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</si>
  <si>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</si>
  <si>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</si>
  <si>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</si>
  <si>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</si>
  <si>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</si>
  <si>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</si>
  <si>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</si>
  <si>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</si>
  <si>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</si>
  <si>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</si>
  <si>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</si>
  <si>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</si>
  <si>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</si>
  <si>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</si>
  <si>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</si>
  <si>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</si>
  <si>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</si>
  <si>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</si>
  <si>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</si>
  <si>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</si>
  <si>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</si>
  <si>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</si>
  <si>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</si>
  <si>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</si>
  <si>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</si>
  <si>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</si>
  <si>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</si>
  <si>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</si>
  <si>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</si>
  <si>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</si>
  <si>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</si>
  <si>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</si>
  <si>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</si>
  <si>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</si>
  <si>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</si>
  <si>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</si>
  <si>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</si>
  <si>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</si>
  <si>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</si>
  <si>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</si>
  <si>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</si>
  <si>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</si>
  <si>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</si>
  <si>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</si>
  <si>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</si>
  <si>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</si>
  <si>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</si>
  <si>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</si>
  <si>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</si>
  <si>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</si>
  <si>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</si>
  <si>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</si>
  <si>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</si>
  <si>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</si>
  <si>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</si>
  <si>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</si>
  <si>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</si>
  <si>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</si>
  <si>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</si>
  <si>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</si>
  <si>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</si>
  <si>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</si>
  <si>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</si>
  <si>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</si>
  <si>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</si>
  <si>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</si>
  <si>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</si>
  <si>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</si>
  <si>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</si>
  <si>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</si>
  <si>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</si>
  <si>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</si>
  <si>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</si>
  <si>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</si>
  <si>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</si>
  <si>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</si>
  <si>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</si>
  <si>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</si>
  <si>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</si>
  <si>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</si>
  <si>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</si>
  <si>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</si>
  <si>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</si>
  <si>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</si>
  <si>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</si>
  <si>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</si>
  <si>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</si>
  <si>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</si>
  <si>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</si>
  <si>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</si>
  <si>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</si>
  <si>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</si>
  <si>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</si>
  <si>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</si>
  <si>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</si>
  <si>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</si>
  <si>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</si>
  <si>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</si>
  <si>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</si>
  <si>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</si>
  <si>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</si>
  <si>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</si>
  <si>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</si>
  <si>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</si>
  <si>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</si>
  <si>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</si>
  <si>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</si>
  <si>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</si>
  <si>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</si>
  <si>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</si>
  <si>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</si>
  <si>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</si>
  <si>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</si>
  <si>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</si>
  <si>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</si>
  <si>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</si>
  <si>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</si>
  <si>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</si>
  <si>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</si>
  <si>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</si>
  <si>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</si>
  <si>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</si>
  <si>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</si>
  <si>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</si>
  <si>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</si>
  <si>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</si>
  <si>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</si>
  <si>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</si>
  <si>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</si>
  <si>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</si>
  <si>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</si>
  <si>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</si>
  <si>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</si>
  <si>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</si>
  <si>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</si>
  <si>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</si>
  <si>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</si>
  <si>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</si>
  <si>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</si>
  <si>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</si>
  <si>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</si>
  <si>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</si>
  <si>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</si>
  <si>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</si>
  <si>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</si>
  <si>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</si>
  <si>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</si>
  <si>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</si>
  <si>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</si>
  <si>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</si>
  <si>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</si>
  <si>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</si>
  <si>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</si>
  <si>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</si>
  <si>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</si>
  <si>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</si>
  <si>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</si>
  <si>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</si>
  <si>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</si>
  <si>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</si>
  <si>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</si>
  <si>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</si>
  <si>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</si>
  <si>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</si>
  <si>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</si>
  <si>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</si>
  <si>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</si>
  <si>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</si>
  <si>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</si>
  <si>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</si>
  <si>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</si>
  <si>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</si>
  <si>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</si>
  <si>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</si>
  <si>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</si>
  <si>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a - futbal - bežné transfery</t>
  </si>
  <si>
    <t>07/2025-prenájom kancel.,spoloč.priestorov,parkov</t>
  </si>
  <si>
    <t xml:space="preserve">SFZ Marketing, s.r.o. </t>
  </si>
  <si>
    <t>čisté mzdy vyplatené  delegované osoby, počet: 96</t>
  </si>
  <si>
    <t xml:space="preserve">mzdy </t>
  </si>
  <si>
    <t>28.-31.05./5x ubytovanie - LN SRWA</t>
  </si>
  <si>
    <t>Hotel Carpe Diem</t>
  </si>
  <si>
    <t>01.05./org. zabezpečenie - finále Slovnaft Cup</t>
  </si>
  <si>
    <t xml:space="preserve">DS OPERATOR, a.s. </t>
  </si>
  <si>
    <t xml:space="preserve">zákonné odvody/dan za zamestnancov </t>
  </si>
  <si>
    <t>Sociálna poisťovňa</t>
  </si>
  <si>
    <t>zákonné odvody/dan za zamestnancov</t>
  </si>
  <si>
    <t>Daňový úrad Bratislava</t>
  </si>
  <si>
    <t>Union zdravotná poisťovňa, a.s.</t>
  </si>
  <si>
    <t>Všeobecná zdravotná poisťovňa, a.s.</t>
  </si>
  <si>
    <t>DOVERA zdravotná poisťovňa, a.s.</t>
  </si>
  <si>
    <t>čisté mzdy vyplatené zamestnancom, počet: 140</t>
  </si>
  <si>
    <t>čisté mzdy vyplatené delegované osoby, počet: 374</t>
  </si>
  <si>
    <t>30.8.-6.9./51x ubyt.,strava,ost. SRA-KMS GER,LUX</t>
  </si>
  <si>
    <t xml:space="preserve">Hotel Delfín, s.r.o. </t>
  </si>
  <si>
    <t>22.-23.03./ubytovanie,strava SR A - LN Slovinsko</t>
  </si>
  <si>
    <t>SI13407376</t>
  </si>
  <si>
    <t>Hotel Mons d.o.o.</t>
  </si>
  <si>
    <t>09.-11.09./191x ubytovanie,strava - RT U14</t>
  </si>
  <si>
    <t>SATEL - SLOVAKIA, s.r.o.</t>
  </si>
  <si>
    <t>30.08.-10.09./37x ubyt.,strava SR21-KME AND,MDL</t>
  </si>
  <si>
    <t xml:space="preserve">X-Bionic Sphere </t>
  </si>
  <si>
    <t>CAKAT=83ks/lopty pre MFK Baník Veľký Krtíš</t>
  </si>
  <si>
    <t xml:space="preserve">BPM SPORT, s.r.o. </t>
  </si>
  <si>
    <t>FA=2ks/futbalové brány pre MFK Zemplín Michalovce</t>
  </si>
  <si>
    <t>UTM=1.578ks/športové potreby pre MŠK Fomat Martin</t>
  </si>
  <si>
    <t>UTM=24ks/lopty pre MŠK Tesla Stropkov</t>
  </si>
  <si>
    <t>08/2025 prepl.deleg.osôb mládež.súť.</t>
  </si>
  <si>
    <t>30685443</t>
  </si>
  <si>
    <t>ObFZ Trebišov</t>
  </si>
  <si>
    <t>31957757</t>
  </si>
  <si>
    <t>ObFZ Humenné</t>
  </si>
  <si>
    <t>14222205</t>
  </si>
  <si>
    <t>ObFZ Prievidza</t>
  </si>
  <si>
    <t>37915126</t>
  </si>
  <si>
    <t>ObFZ Považská Bystrica</t>
  </si>
  <si>
    <t>37863037</t>
  </si>
  <si>
    <t>ObFZ Levice</t>
  </si>
  <si>
    <t>05/2025 prepl.deleg.osôb mládež.súť.</t>
  </si>
  <si>
    <t>36163651</t>
  </si>
  <si>
    <t xml:space="preserve">ObFZ Stará Ľubovňa </t>
  </si>
  <si>
    <t>36135691</t>
  </si>
  <si>
    <t>ObFZ Žilina</t>
  </si>
  <si>
    <t>06/2025 prepl.deleg.osôb mládež.súť.</t>
  </si>
  <si>
    <t>36108740</t>
  </si>
  <si>
    <t>ObFZ Topoľčany</t>
  </si>
  <si>
    <t>36089303</t>
  </si>
  <si>
    <t>ObFZ Galanta</t>
  </si>
  <si>
    <t>36078557</t>
  </si>
  <si>
    <t>ObFZ Trnava</t>
  </si>
  <si>
    <t>35993375</t>
  </si>
  <si>
    <t>Oravský futbalový zväz</t>
  </si>
  <si>
    <t>35594209</t>
  </si>
  <si>
    <t>ObFZ Nitra</t>
  </si>
  <si>
    <t>35591102</t>
  </si>
  <si>
    <t>ObFZ Dunajská Streda</t>
  </si>
  <si>
    <t>35563524</t>
  </si>
  <si>
    <t>SOFZ Spišská Nová Ves</t>
  </si>
  <si>
    <t>35524260</t>
  </si>
  <si>
    <t>ObFZ Bardejov</t>
  </si>
  <si>
    <t>31959130</t>
  </si>
  <si>
    <t>Oblastný futbalový zväz Michalovce</t>
  </si>
  <si>
    <t>31946992</t>
  </si>
  <si>
    <t>ObFZ Vranov nad Topľou</t>
  </si>
  <si>
    <t>31938396</t>
  </si>
  <si>
    <t>Turčiansky futbalový zväz</t>
  </si>
  <si>
    <t>31825087</t>
  </si>
  <si>
    <t>ObFZ Trenčín</t>
  </si>
  <si>
    <t>31197922</t>
  </si>
  <si>
    <t>ObFZ Nové Zámky</t>
  </si>
  <si>
    <t>30809959</t>
  </si>
  <si>
    <t>Bratislavský futbalový zväz</t>
  </si>
  <si>
    <t>17321794</t>
  </si>
  <si>
    <t>ZÁPADOSLOVENSKÝ FUTBALOVÝ ZVAZ</t>
  </si>
  <si>
    <t>17074029</t>
  </si>
  <si>
    <t>Východoslovenský  futbalový zväz</t>
  </si>
  <si>
    <t>17066166</t>
  </si>
  <si>
    <t>ObFZ Kysúc</t>
  </si>
  <si>
    <t>14224828</t>
  </si>
  <si>
    <t>ObFZ Žiar nad Hronom</t>
  </si>
  <si>
    <t>14224755</t>
  </si>
  <si>
    <t>STREDOSLOVENSKÝ FUTBALOVÝ ZVAZ</t>
  </si>
  <si>
    <t>00693065</t>
  </si>
  <si>
    <t>ObFZ Rimavská Sobota</t>
  </si>
  <si>
    <t>00592269</t>
  </si>
  <si>
    <t>Liptovský futbalový zväz</t>
  </si>
  <si>
    <t>FA=170ks/tréningová výstroj pre FK Žel.Podbrezová</t>
  </si>
  <si>
    <t>SPORT PRO s.r.o</t>
  </si>
  <si>
    <t>FA=460ks/športové oblečenie pre FK Žel.Podbrezová</t>
  </si>
  <si>
    <t>FA=40ks/zápasové lopty pre MFK Zemplín Michalovce</t>
  </si>
  <si>
    <t>FA=674ks/športová výstroj pre MFK Dukla B.Bystrica</t>
  </si>
  <si>
    <t>UTM=218ks/športová výstroj pre MFK Snina</t>
  </si>
  <si>
    <t>FA=24x/letenky pre MŠK Žilina</t>
  </si>
  <si>
    <t>SATUR TRAVEL a.s.</t>
  </si>
  <si>
    <t>10.-13.08./9x ubyt.,strava R UEFA/Slovan BA-Kairat</t>
  </si>
  <si>
    <t>Senetus, s.r.o.</t>
  </si>
  <si>
    <t>21.-23.07./9x ubyt. del.osôb/UCL ŠK Slovan-Mostar</t>
  </si>
  <si>
    <t>07-12/2025 - servis a podpora systému VAR</t>
  </si>
  <si>
    <t>GOAL SPORT technolgy s.r.o.</t>
  </si>
  <si>
    <t>08/2025 - videoanalytik SR A</t>
  </si>
  <si>
    <t>IT01998300519</t>
  </si>
  <si>
    <t>Marco Brini</t>
  </si>
  <si>
    <t>08/2025 - technický manažér SR A</t>
  </si>
  <si>
    <t>IT16827651007</t>
  </si>
  <si>
    <t>Giovanni Paolo De Matteis</t>
  </si>
  <si>
    <t>08/2025 - kondičný tréner SR A</t>
  </si>
  <si>
    <t>IT02835110996</t>
  </si>
  <si>
    <t>Alessandro Bulfoni</t>
  </si>
  <si>
    <t>Materiálne vybavenie pre oddiely mládeže do 23 rokov</t>
  </si>
  <si>
    <t xml:space="preserve">AG sport s.r.o. </t>
  </si>
  <si>
    <t>08/2025 - tréner reprezentácie SR21</t>
  </si>
  <si>
    <t xml:space="preserve">Jaroslav Kentoš </t>
  </si>
  <si>
    <t xml:space="preserve">ObFZ Prešov </t>
  </si>
  <si>
    <t>271352-271523</t>
  </si>
  <si>
    <t>odmena FA, UTM, ZF 08/2025 počet : 178</t>
  </si>
  <si>
    <t>ekonomické oddelenie SFZ</t>
  </si>
  <si>
    <t>04.09./prenájom štadióna SR A - Nemecko</t>
  </si>
  <si>
    <t>ŠK SLOVAN facility services s.r.o.</t>
  </si>
  <si>
    <t>07.-09.10./89x ubyt.,strava - RT WU14</t>
  </si>
  <si>
    <t>08.-11.10./38x ubyt.,strava SR21 - KME Írsko</t>
  </si>
  <si>
    <t>INTEROPA HANDMADE PREMIUM</t>
  </si>
  <si>
    <t>09.-11.10./55x ubytovanie SR A - KMS Sev.Írsko</t>
  </si>
  <si>
    <t>04.-14.10./51x ubyt.,strava,ost. SR A-KMS NIR,LUX</t>
  </si>
  <si>
    <t>Hotel Delfín, s.r.o.</t>
  </si>
  <si>
    <t>17.-26.03./ubyt.,strava,ost. SR17 - KME Chorvátsko</t>
  </si>
  <si>
    <t>HR62853273572</t>
  </si>
  <si>
    <t>CRV d.o.o.</t>
  </si>
  <si>
    <t>01.-02.09./31x ubyt.,strava SR18-mem.Václava Ježka</t>
  </si>
  <si>
    <t>GMSM, s.r.o.</t>
  </si>
  <si>
    <t>04.-06.08./23x ubyt.,strava - brank.kemp dievčat</t>
  </si>
  <si>
    <t>čisté mzdy vyplatené zamestnancom, počet: 545</t>
  </si>
  <si>
    <t>príspevok na stravovanie zamestnancom, počet: 114</t>
  </si>
  <si>
    <t>mzdová účtareň SFZ</t>
  </si>
  <si>
    <t>čisté mzdy vyplatené zamestnancom, počet: 201</t>
  </si>
  <si>
    <t>11/2025 prepl.deleg.osôb mládež.súť.</t>
  </si>
  <si>
    <t>Liptovsky futbalovy zvaez</t>
  </si>
  <si>
    <t>ObFZ Ziar nad Hronom</t>
  </si>
  <si>
    <t>ObFZ Kysuc</t>
  </si>
  <si>
    <t>Vychodoslovensky futbalovy zvaez</t>
  </si>
  <si>
    <t>ZAPADOSLOVENSKY FUTBALOVY ZVAZ</t>
  </si>
  <si>
    <t>Bratislavsky futbalovy zvaez</t>
  </si>
  <si>
    <t>ObFZ Nove Zamky</t>
  </si>
  <si>
    <t>ObFZ Trencin</t>
  </si>
  <si>
    <t>ObFZ Zvolen</t>
  </si>
  <si>
    <t>Turciansky futbalovy zvaez</t>
  </si>
  <si>
    <t>ObFZ Vranov nad Toplou</t>
  </si>
  <si>
    <t>ObFZ Dunajska Streda</t>
  </si>
  <si>
    <t>ObFZ Zilina</t>
  </si>
  <si>
    <t>ObFZ Senica</t>
  </si>
  <si>
    <t>ObFZ Povazska Bystrica</t>
  </si>
  <si>
    <t>DEMI sport plus , s.r.o.</t>
  </si>
  <si>
    <t>ENGO, s.r.o.</t>
  </si>
  <si>
    <t>Branislav Kondrcik</t>
  </si>
  <si>
    <t>Ing. Lukac Jozef - Colosport</t>
  </si>
  <si>
    <t>SINTRA sport, s.r.o.</t>
  </si>
  <si>
    <t>BPM SPORT, s.r.o.</t>
  </si>
  <si>
    <t>EUROGREEN - SLOVENSKO, s.r.o.</t>
  </si>
  <si>
    <t>X2 SPORT, s.r.o.</t>
  </si>
  <si>
    <t>Peter Paluch KEEPERsport</t>
  </si>
  <si>
    <t>AG sport s.r.o.</t>
  </si>
  <si>
    <t>SFZ Marketing, s.r.o.</t>
  </si>
  <si>
    <t>PROagility s.r.o.</t>
  </si>
  <si>
    <t>Biznis inn print, s.r.o.</t>
  </si>
  <si>
    <t>SPORTSERVIS SK s.r.o.</t>
  </si>
  <si>
    <t>GREENSHOP s.r.o.</t>
  </si>
  <si>
    <t>GIVsport s.r.o.</t>
  </si>
  <si>
    <t>Topforsport s.r.o.</t>
  </si>
  <si>
    <t>Garden Team s.r.o.</t>
  </si>
  <si>
    <t>Meva sport SK s.r.o.</t>
  </si>
  <si>
    <t>PBT print s.r.o.</t>
  </si>
  <si>
    <t>Roman Michalik</t>
  </si>
  <si>
    <t>LUSARO, s.r.o.</t>
  </si>
  <si>
    <t>RESIZE s.r.o.</t>
  </si>
  <si>
    <t>AGL Ihriska, s.r.o.</t>
  </si>
  <si>
    <t>EMCUBIO s.r.o.</t>
  </si>
  <si>
    <t>XINGA, s.r.o.</t>
  </si>
  <si>
    <t>Tajbi sport SK s.r.o.</t>
  </si>
  <si>
    <t>CAKAT=04. a 08.10./preprava pre OK Častkovce</t>
  </si>
  <si>
    <t>ATM group, s.r.o.</t>
  </si>
  <si>
    <t>CAKAT=08/2025 - preprava pre MFK Dolný Kubín</t>
  </si>
  <si>
    <t>Autoškola Beňuš, s.r.o.</t>
  </si>
  <si>
    <t>CAKAT=08-09/2025 - regeneračné služby pre FK Nitra</t>
  </si>
  <si>
    <t>Regeneračné centrum Skalka s.r.o.</t>
  </si>
  <si>
    <t>CAKAT=09/2025 - 5x preprava pre MFK Detva</t>
  </si>
  <si>
    <t>DETVA TRANS - Šufliarsky, s.r.o.</t>
  </si>
  <si>
    <t>CAKAT=09/2025 - preprava pre MFK Dolný Kubín</t>
  </si>
  <si>
    <t>CAKAT=10/2025 - 5x preprava pre MFK Detva</t>
  </si>
  <si>
    <t>CAKAT=100ks/športové vybavenie pre FK Partizánske</t>
  </si>
  <si>
    <t>CAKAT=111ks/špotrový výstroj pre MFK Veľký Krtíš</t>
  </si>
  <si>
    <t>CAKAT=120ks/tričká pre MFK Baník Veľký Krtíš</t>
  </si>
  <si>
    <t>REDDesign s.r.o.</t>
  </si>
  <si>
    <t>CAKAT=14.12./preprava pre OK Častkovce</t>
  </si>
  <si>
    <t>CAKAT=141ks/dresy pre MFK Rožňava</t>
  </si>
  <si>
    <t>CAKAT=145ks/športové pomôcky pre FC Žolík Malacky</t>
  </si>
  <si>
    <t>DEMI šport plus , s.r.o.</t>
  </si>
  <si>
    <t>CAKAT=160ks/športová výstroj pre MŠK P.Bystrica</t>
  </si>
  <si>
    <t>SINTRA šport, s.r.o.</t>
  </si>
  <si>
    <t>CAKAT=258ks/športový výstroj pre FC Topoľčany</t>
  </si>
  <si>
    <t>CAKAT=25x štartovné za turnaje pre FAMT Prešov</t>
  </si>
  <si>
    <t>CFT Academy Slovakia o.z.</t>
  </si>
  <si>
    <t>CAKAT=30.11./preprava pre OK Častkovce</t>
  </si>
  <si>
    <t>CAKAT=52ks/športová výstroj pre MFK Baník V.Krtíš</t>
  </si>
  <si>
    <t>MARCO SPORT, s.r.o.</t>
  </si>
  <si>
    <t>CAKAT=53ks/športový materiál pre MFK Veľký Krtíš</t>
  </si>
  <si>
    <t>CAKAT=60ks/lopty pre FC Žolík Malacky</t>
  </si>
  <si>
    <t>CAKAT=61ks/športové vybavenie pre FC Žolík Malacky</t>
  </si>
  <si>
    <t>47552301    </t>
  </si>
  <si>
    <t>MERC Design, s.r.o.</t>
  </si>
  <si>
    <t>CAKAT=záchranná služba pre FK Tempo Partizánske</t>
  </si>
  <si>
    <t>00416011</t>
  </si>
  <si>
    <t>Slovenský Červený kríž, územný spol</t>
  </si>
  <si>
    <t>CIN=06.09./preprava pre TJ Tatran Bzenica</t>
  </si>
  <si>
    <t>KJUBIK COMPANY s.r.o.</t>
  </si>
  <si>
    <t>CIN=08-09/2025 - regeneračné služby pre FK Nitra</t>
  </si>
  <si>
    <t>CIN=09-10/2025 - preprava pre Partizán Bardejov</t>
  </si>
  <si>
    <t>L-BUS SERVICE - autobusová doprava</t>
  </si>
  <si>
    <t>CIN=100ks/športové vybavenie pre MFK Zvolen</t>
  </si>
  <si>
    <t>3b, s.r.o.</t>
  </si>
  <si>
    <t>CIN=100x strava pre MFK Vranov nad Topľou</t>
  </si>
  <si>
    <t>Augustín Stűrzer - BAGETKA</t>
  </si>
  <si>
    <t>CIN=120ks/šporotvé vybavenie pre MŠK Senec</t>
  </si>
  <si>
    <t>Slavomír Prúčny</t>
  </si>
  <si>
    <t>CIN=120ks/športové vybavenie pre FK Senica</t>
  </si>
  <si>
    <t>RIVERI s.r.o.</t>
  </si>
  <si>
    <t>CIN=190ks/športové vybavenie pre MŠK Fomat Martin</t>
  </si>
  <si>
    <t>CIN=21ks/lopty pre MŠK Rimavská Sobota</t>
  </si>
  <si>
    <t>CIN=2x preprava pre MFK Spartak Hriňová</t>
  </si>
  <si>
    <t>Krnáč preprava, s.r.o.</t>
  </si>
  <si>
    <t>CIN=30ks/športové vybavanie pre FK Poprad</t>
  </si>
  <si>
    <t>SAGANSPORT, s.r.o.</t>
  </si>
  <si>
    <t>CIN=32ks/športové vybavenie pre FK Slavoj Trebišov</t>
  </si>
  <si>
    <t>EMA,spol. S r.o., Košice</t>
  </si>
  <si>
    <t>CIN=40ks/športové vybavenie pre MFK Snina</t>
  </si>
  <si>
    <t>CIN=49ks/športové vybavenie pre MŠK Púchov</t>
  </si>
  <si>
    <t>CIN=612x vstup do fitness pre FC Tatran Prešov</t>
  </si>
  <si>
    <t>OMNiS VITALITY, s.r.o.</t>
  </si>
  <si>
    <t>CIN=77ks/športové vybavenie pre FC Union N.Zámky</t>
  </si>
  <si>
    <t>56719566 </t>
  </si>
  <si>
    <t>ELVESPORT s.r.o. </t>
  </si>
  <si>
    <t>CIN=82ks/športové vybavenie pre FC ViOn Z.Moravce</t>
  </si>
  <si>
    <t>CIN=prenájom športovej haly pre MFK Baník V.Krtíš</t>
  </si>
  <si>
    <t>Správa športových zariadení mesta V</t>
  </si>
  <si>
    <t>CIN=športové vybavenie pre FK Inter Bratislava</t>
  </si>
  <si>
    <t>FA= údržba hracích a tréning.plôch pre AS Trenčín</t>
  </si>
  <si>
    <t>Umělky s.r.o.</t>
  </si>
  <si>
    <t>FA=01.-20.09./ubytovanie pre AS Trenčín</t>
  </si>
  <si>
    <t>SHAS s.r.o.</t>
  </si>
  <si>
    <t>FA=07-09/2025-pohyb.príprava pre JUPIE B.Bystrica</t>
  </si>
  <si>
    <t>Slovak Aikido Central Region</t>
  </si>
  <si>
    <t>FA=08/2025 - preprava pre FK Poprad</t>
  </si>
  <si>
    <t>Brynczka s.r.o.</t>
  </si>
  <si>
    <t>FA=09/2025 - preprava pre FK Poprad</t>
  </si>
  <si>
    <t>FA=09-11/2025 - preprava pre FK Pohronie</t>
  </si>
  <si>
    <t>JAN-PALTRANS, s.r.o.</t>
  </si>
  <si>
    <t>FA=1.289ks/športová výstroj pre MFK Dukla BB</t>
  </si>
  <si>
    <t>FA=100ks/lopty pre FK DAC 1904 Dunajská Streda</t>
  </si>
  <si>
    <t>FA=10ks/futbalové bránky pre FK DAC 1904 D.Streda</t>
  </si>
  <si>
    <t>AGL Ihriská, s.r.o.</t>
  </si>
  <si>
    <t>FA=115ks/športové pomocky pre MFK Zemplín MI</t>
  </si>
  <si>
    <t>FA=12ks/športový materiál pre FC Košice</t>
  </si>
  <si>
    <t>FA=138ks/zdravotnícky materiál pre MFK Ružomberok</t>
  </si>
  <si>
    <t>ENERGYSPORT SK s.r.o.</t>
  </si>
  <si>
    <t>FA=150ks/lopty Adidas pre FC Petržalka</t>
  </si>
  <si>
    <t>Branislav Kondrčík</t>
  </si>
  <si>
    <t>FA=18x letenky pre MŠK Žilina</t>
  </si>
  <si>
    <t>FA=20.-21.09./23x ubytovanie pre FC Petržalka</t>
  </si>
  <si>
    <t>Wellness hotel Chemes **</t>
  </si>
  <si>
    <t>FA=200ks/lopty pre FK DAC 1904 Dunajská Streda</t>
  </si>
  <si>
    <t>FA=206ks/športová výstroj pre ŠK Slovan Bratislava</t>
  </si>
  <si>
    <t>FA=206ks/tréningové oblečenie pre FC Petržalka</t>
  </si>
  <si>
    <t>FA=21ks/športové pomôcky pre MŠK Žilina</t>
  </si>
  <si>
    <t>FA=230ks/športová výstroj pre FK Žel.Podbrezová</t>
  </si>
  <si>
    <t>FA=26x letenky pre MŠK Žilina</t>
  </si>
  <si>
    <t>FA=275ks/športový materiál pre MFK Zemplín MI</t>
  </si>
  <si>
    <t>FA=281ks/športová výstroj pre FK Poprad</t>
  </si>
  <si>
    <t>FA=288ks/športové oblečenie pre MFK Ružomberok</t>
  </si>
  <si>
    <t>FA=2ks/siete na brány pre FC Petržalka</t>
  </si>
  <si>
    <t>Firma KOŠÍK - siete s.r.o.</t>
  </si>
  <si>
    <t>FA=2ks/sveteľná tabuľa pre FC Košice</t>
  </si>
  <si>
    <t>FA=308ks/športové pomôcky pre FC Petržalka</t>
  </si>
  <si>
    <t>FA=351ks/športové pomôcky pre FC Spartak Trnava</t>
  </si>
  <si>
    <t>FA=383ks/tréningové pomôcky pre MFK Ružomberok</t>
  </si>
  <si>
    <t>FA=3ks/video technika pre MŠK Žilina</t>
  </si>
  <si>
    <t>Aricoma Systems s.r.o.</t>
  </si>
  <si>
    <t>FA=40ks/tréningové pomôcky pre MŠK Žilina</t>
  </si>
  <si>
    <t>FA=418ks/športové pomôcky pre MŠK Žilina</t>
  </si>
  <si>
    <t>FA=431ks/šporotvé vybavenie pre FK Poprad</t>
  </si>
  <si>
    <t>Scandinavia s.r.o.</t>
  </si>
  <si>
    <t>FA=546ks/športová výstroj pre FC Košice</t>
  </si>
  <si>
    <t>FA=551ks/športové oblečenie pre FK Pohr.Ž.n.Hronom</t>
  </si>
  <si>
    <t>FA=76ks/športové vybavenie pre MFK Ružomberok</t>
  </si>
  <si>
    <t>FA=76ks/zdravotnícky materiál pre MFK Ružomberok</t>
  </si>
  <si>
    <t>FA=888ks/športové vybavenie pre MFK Zemplín MI</t>
  </si>
  <si>
    <t>FA=913ks/športový výstroj pre FC Košice</t>
  </si>
  <si>
    <t>FA=Catapult GPS pre ŠK Slovan Bratislava</t>
  </si>
  <si>
    <t>ŠK SLOVAN Bratislava futbal a.s.</t>
  </si>
  <si>
    <t>FA=defibrilátor pre ŠK Slovan Bratislava</t>
  </si>
  <si>
    <t>SELVIT, spol. s r.o.</t>
  </si>
  <si>
    <t>FA=Normatec Pulse system pre ŠK Slovan Bratislava</t>
  </si>
  <si>
    <t>FA=prenájom hracej plochy pre AS Trenčín</t>
  </si>
  <si>
    <t>M.I.M. real, s.r.o.</t>
  </si>
  <si>
    <t>FA=športové oblečenie pre FK Poprad</t>
  </si>
  <si>
    <t>FA=výroba a potlač dresov pre FC Košice</t>
  </si>
  <si>
    <t>Oždy production, s.r.o.</t>
  </si>
  <si>
    <t>UTM=03.-05.09./2x preprava pre FK Humenné</t>
  </si>
  <si>
    <t>Miroslav Migaľ</t>
  </si>
  <si>
    <t>UTM=04.-05.10./60x strava pre MŠK Rimavská Sobota</t>
  </si>
  <si>
    <t>STRÁŽE NAD ZVOLENOM, s.r.o.</t>
  </si>
  <si>
    <t>UTM=04.-08.08./sústredenie SDM Domino U13,12</t>
  </si>
  <si>
    <t>PLYNOMONT, s.r.o.</t>
  </si>
  <si>
    <t>UTM=05-06/2025 - prenájom HP pre FK Lokomotíva KE</t>
  </si>
  <si>
    <t>Futbalový klub Košice-Barca</t>
  </si>
  <si>
    <t>UTM=06.09./40x strava pre FK Humenné</t>
  </si>
  <si>
    <t>Rastislav Peták</t>
  </si>
  <si>
    <t>UTM=07-08/2025 - prenájom HP pre MŠK Púchov</t>
  </si>
  <si>
    <t>Sports  &amp; Training Centre, s.r.o.</t>
  </si>
  <si>
    <t>UTM=08/2025 - preprava pre FC ViOn Zlaté Moravce</t>
  </si>
  <si>
    <t>Jozef Herda</t>
  </si>
  <si>
    <t>UTM=08/2025 - preprava pre MFK Tatran L.Mikuláš</t>
  </si>
  <si>
    <t>Carstyle s.r.o.</t>
  </si>
  <si>
    <t>UTM=08-09/2025 - prenájom HP pre FK Lokomotíva KE</t>
  </si>
  <si>
    <t>UTM=08-09/2025 - prenájom HP pre FKM Karlova Ves</t>
  </si>
  <si>
    <t>FK Lamač Bratislava</t>
  </si>
  <si>
    <t>00397865</t>
  </si>
  <si>
    <t>Univerzita Komenského v Bratislavae</t>
  </si>
  <si>
    <t>UTM=08-11/2025 - 24x preprava pre AFC Nitra</t>
  </si>
  <si>
    <t>CITY AGENCY s.r.o</t>
  </si>
  <si>
    <t>UTM=09/2025 - 10x preprava pre MŠK K.Nové Mesto</t>
  </si>
  <si>
    <t>Autobusová Doprava Daluvia, s.r.o.</t>
  </si>
  <si>
    <t>UTM=09/2025 - preprava pre FK Humenné</t>
  </si>
  <si>
    <t>UTM=09/2025 - preprava pre FK Slovan Levice</t>
  </si>
  <si>
    <t>PassionPro Football, s.r.o.</t>
  </si>
  <si>
    <t>UTM=09/2025 - preprava pre FK Spartak D.nad Váhom</t>
  </si>
  <si>
    <t>Sun bus s.r.o.</t>
  </si>
  <si>
    <t>UTM=09/2025 - preprava pre FK Spišská Nová Ves</t>
  </si>
  <si>
    <t>Spišbus  plus s.r.o.</t>
  </si>
  <si>
    <t>UTM=09/2025 - preprava pre MFK Tatran L.Mikuláš</t>
  </si>
  <si>
    <t>UTM=09/2025 - preprava pre MŠK Novohrad Lučenec</t>
  </si>
  <si>
    <t>VAMARK s.r.o.</t>
  </si>
  <si>
    <t>UTM=09/2025 - preprava pre MŠK Rimavská Sobota</t>
  </si>
  <si>
    <t>00410365</t>
  </si>
  <si>
    <t>Technické služby mesta Rimavská Sob</t>
  </si>
  <si>
    <t>UTM=09/2025 - preprava pre MŠK Tesla Stropkov</t>
  </si>
  <si>
    <t>JOMI-Jozef Šak, s.r.o.</t>
  </si>
  <si>
    <t>UTM=1.067ks/mat.zabezpečenie pre MŠK Fomat Martin</t>
  </si>
  <si>
    <t>UTM=10.-13.09./2x preprava pre FK Humenné</t>
  </si>
  <si>
    <t>UTM=10/2025 - 144x strava pre Partizán Bardejov</t>
  </si>
  <si>
    <t>Ján Benedikovič - RESTAURANT BLESK</t>
  </si>
  <si>
    <t>UTM=10/2025 - prenájom HP pre FK Rača</t>
  </si>
  <si>
    <t>00397687</t>
  </si>
  <si>
    <t>Slovenská technická univerzita v Br</t>
  </si>
  <si>
    <t>UTM=10/2025 - preprava pre FK Humenné</t>
  </si>
  <si>
    <t>UTM=10/2025 - preprava pre MFK Tatran L.Mikuláš</t>
  </si>
  <si>
    <t>Stanislav Kuzma - Autobusová Doprav</t>
  </si>
  <si>
    <t>UTM=10/2025 - preprava pre MŠK Kysucké Nové Mesto</t>
  </si>
  <si>
    <t>UTM=10/2025 - preprava pre MŠK Novohrad Lučenec</t>
  </si>
  <si>
    <t>Ján Matúška-VAMARK</t>
  </si>
  <si>
    <t>UTM=10/2025 - preprava pre MŠK Rimavská Sobota</t>
  </si>
  <si>
    <t>UTM=11/2025 - preprava pre FK Humenné</t>
  </si>
  <si>
    <t>UTM=12. a 18.10./80x strava pre MŠK R.Sobota</t>
  </si>
  <si>
    <t>UTM=14.-22.09./3x preprava pre MFK L.Mikuláš</t>
  </si>
  <si>
    <t>UTM=141ks/zdravotnícke potreby pre MFK L.Mikuláš</t>
  </si>
  <si>
    <t>UTM=16.08./36x strava pre Partizán Bardejov</t>
  </si>
  <si>
    <t>Ing. Anna Manojlovičová</t>
  </si>
  <si>
    <t>UTM=16.08.-16.11./strava pre ŠK Odeva Lipany</t>
  </si>
  <si>
    <t>PEMAK GROUP, s.r.o.</t>
  </si>
  <si>
    <t>UTM=18.08.-27.09./4x preprava pre FKM Karlova Ves</t>
  </si>
  <si>
    <t>DOMINIQ BUS s.r.o.</t>
  </si>
  <si>
    <t>UTM=18.10./36x strava pre Partizán Bardejov</t>
  </si>
  <si>
    <t>Matejovský Zámoček s.r.o.</t>
  </si>
  <si>
    <t>UTM=19.10./16x strava pre MŠK Rimavská Sobota</t>
  </si>
  <si>
    <t>UTM=1ks/prenosná svetelná tabuľa pre MFK Tatran LM</t>
  </si>
  <si>
    <t>UTM=20.09./40x strava pre MŠK Rimavská Sobota</t>
  </si>
  <si>
    <t>UTM=20ks/tréningové oblečenie pre ŠK Odeva Lipany</t>
  </si>
  <si>
    <t>UTM=21.07.-01.08./sústredenie pre MFK V.nad Topľou</t>
  </si>
  <si>
    <t>Dalian SK s.r.o.</t>
  </si>
  <si>
    <t>UTM=21.09./40x strava pre FK Humenné</t>
  </si>
  <si>
    <t>UTM=210ks/športový materiál pre MFK Snina</t>
  </si>
  <si>
    <t>UTM=22.11./40x strava pre MŠK Rimavská Sobota</t>
  </si>
  <si>
    <t>UTM=230ks/športový materiál pre MFK Zvolen</t>
  </si>
  <si>
    <t>UTM=231ks/športové pomôcky pre MFK Zvolen</t>
  </si>
  <si>
    <t>09064478</t>
  </si>
  <si>
    <t>DEMI sport   s.r.o.</t>
  </si>
  <si>
    <t>UTM=24.09./36x strava pre Partizán Bardejov</t>
  </si>
  <si>
    <t>VERMEX, s.r.o.</t>
  </si>
  <si>
    <t>UTM=25ks/lopty pre FK Humenné</t>
  </si>
  <si>
    <t>UTM=27.-31.07./sústredenie SDM Domino U17,19</t>
  </si>
  <si>
    <t>UTM=271ks/športové oblečenie pre FK SNV</t>
  </si>
  <si>
    <t>UTM=28.09./36x strava pre Partizán Bardejov</t>
  </si>
  <si>
    <t>VV SPORT s.r.o.</t>
  </si>
  <si>
    <t>UTM=282ks/športový materiál pre FK Inter BA</t>
  </si>
  <si>
    <t>UTM=30ks/lopty pre FK Humenné</t>
  </si>
  <si>
    <t>UTM=31.07.-04.08./sústredenie SDM Domino U14,15</t>
  </si>
  <si>
    <t>UTM=32ks/športový materiál pre FKM Karlova Ves</t>
  </si>
  <si>
    <t>UTM=330ks/športové oblečenie pre MŠK Senec</t>
  </si>
  <si>
    <t>Meva Sport SK3 s.r.o.</t>
  </si>
  <si>
    <t>UTM=33ks/strava pre FK Humenné</t>
  </si>
  <si>
    <t>Fulimex Plus, spol. s r.o.</t>
  </si>
  <si>
    <t>UTM=36x strava pre Partizán Bardejov</t>
  </si>
  <si>
    <t>Peter Mlynček PEMMEVA</t>
  </si>
  <si>
    <t>UTM=38ks/športové oblečenie pre FK Humenné</t>
  </si>
  <si>
    <t>UTM=42ks/lopty,siete pre FKM Karlova Ves</t>
  </si>
  <si>
    <t>UTM=44ks/športové oblečenie pre MFK V.nad Topľou</t>
  </si>
  <si>
    <t>UTM=460ks/športová výstroj pre FC Tatran Prešov</t>
  </si>
  <si>
    <t>ŠAMPION a.s</t>
  </si>
  <si>
    <t>UTM=480ks/športové oblečenie pre MŠK Námestovo</t>
  </si>
  <si>
    <t>Ing. Andrej Stašiniak ELITTEpro</t>
  </si>
  <si>
    <t>UTM=48ks/športové pomôcky pre FC Baník Prievidza</t>
  </si>
  <si>
    <t>UTM=492ks/tréningové pomôcky pre KFC Komárno</t>
  </si>
  <si>
    <t>UTM=4x fyzio služby pre FK Slovan Levice</t>
  </si>
  <si>
    <t>ALMA3, s.r.o</t>
  </si>
  <si>
    <t>UTM=54ks/zdravotnícke pomôcky pre MFK Tatran LM</t>
  </si>
  <si>
    <t>UTM=63ks/dresy pre FK Inter Bratislava</t>
  </si>
  <si>
    <t>UTM=70ks/dresy pre FC ViOn Zlaté Moravce</t>
  </si>
  <si>
    <t>UTM=793ks/športová výstroj pre KFC Komárno</t>
  </si>
  <si>
    <t>UTM=7x preprava pre FK Slovan Levice</t>
  </si>
  <si>
    <t>UTM=862x strava pre MFK Vranov nad Topľou</t>
  </si>
  <si>
    <t>UTM=93ks/športové oblečenie pre MFK Snina</t>
  </si>
  <si>
    <t>UTM=ocenenia na turnaj pre MŠK Tesla Stropkov</t>
  </si>
  <si>
    <t>AGM Worx s.r.o.</t>
  </si>
  <si>
    <t>UTM=prenájom HP pre FC Baník Prievidza</t>
  </si>
  <si>
    <t>Futbalový klub Iskra Nováky</t>
  </si>
  <si>
    <t>UTM=prenájom HP pre FK Slovan Levice</t>
  </si>
  <si>
    <t>UTM=prenájom športovej haly pre MFK Zvolen</t>
  </si>
  <si>
    <t>Súkromné centrum voľného času</t>
  </si>
  <si>
    <t>UTM=prenosná brána pre MŠK Tesla Stropkov</t>
  </si>
  <si>
    <t>UTM=strava pre MŠK Rimavská Sobota</t>
  </si>
  <si>
    <t>AustriGOLD s.r.o.</t>
  </si>
  <si>
    <t>UTM=športová výstroj pre Partizán Bardejov</t>
  </si>
  <si>
    <t>Ing. Lukáč Jozef  - Colosport</t>
  </si>
  <si>
    <t>UTM=športový materiál pre FK Humenné</t>
  </si>
  <si>
    <t>Ľubomír Beca</t>
  </si>
  <si>
    <t>UTM=údržba trávnika pre MŠK Námestovo</t>
  </si>
  <si>
    <t>f - plnenie úloh verejného záujmu v športe</t>
  </si>
  <si>
    <t>231349</t>
  </si>
  <si>
    <t>101138</t>
  </si>
  <si>
    <t>príspevok futsal</t>
  </si>
  <si>
    <t>31825443</t>
  </si>
  <si>
    <t>Slovenský futsal</t>
  </si>
  <si>
    <t>330035</t>
  </si>
  <si>
    <t>737923449</t>
  </si>
  <si>
    <t>36531154</t>
  </si>
  <si>
    <t>1</t>
  </si>
  <si>
    <t>330019</t>
  </si>
  <si>
    <t>218319465</t>
  </si>
  <si>
    <t>31376053</t>
  </si>
  <si>
    <t>330001</t>
  </si>
  <si>
    <t>26537244</t>
  </si>
  <si>
    <t>35042681</t>
  </si>
  <si>
    <t>330012</t>
  </si>
  <si>
    <t>240992722</t>
  </si>
  <si>
    <t>330036</t>
  </si>
  <si>
    <t>20398698</t>
  </si>
  <si>
    <t>35374578</t>
  </si>
  <si>
    <t>330021</t>
  </si>
  <si>
    <t>783269963</t>
  </si>
  <si>
    <t>35935448</t>
  </si>
  <si>
    <t>330004</t>
  </si>
  <si>
    <t>698715481</t>
  </si>
  <si>
    <t>36399906</t>
  </si>
  <si>
    <t>330025</t>
  </si>
  <si>
    <t>913170959</t>
  </si>
  <si>
    <t>330024</t>
  </si>
  <si>
    <t>630695710</t>
  </si>
  <si>
    <t>36550141</t>
  </si>
  <si>
    <t>330026</t>
  </si>
  <si>
    <t>195646208</t>
  </si>
  <si>
    <t>36556858</t>
  </si>
  <si>
    <t>330013</t>
  </si>
  <si>
    <t>523467971</t>
  </si>
  <si>
    <t>36808008</t>
  </si>
  <si>
    <t>330005</t>
  </si>
  <si>
    <t>981190730</t>
  </si>
  <si>
    <t>37649426</t>
  </si>
  <si>
    <t>330031</t>
  </si>
  <si>
    <t>608022453</t>
  </si>
  <si>
    <t>330034</t>
  </si>
  <si>
    <t>455448200</t>
  </si>
  <si>
    <t>45393222</t>
  </si>
  <si>
    <t>330007</t>
  </si>
  <si>
    <t>546141228</t>
  </si>
  <si>
    <t>45953601</t>
  </si>
  <si>
    <t>330032</t>
  </si>
  <si>
    <t>890497702</t>
  </si>
  <si>
    <t>330037</t>
  </si>
  <si>
    <t>302873947</t>
  </si>
  <si>
    <t>46320768</t>
  </si>
  <si>
    <t>330006</t>
  </si>
  <si>
    <t>263665979</t>
  </si>
  <si>
    <t>46347372</t>
  </si>
  <si>
    <t>330022</t>
  </si>
  <si>
    <t>65745212</t>
  </si>
  <si>
    <t>330017</t>
  </si>
  <si>
    <t>653368967</t>
  </si>
  <si>
    <t>47050039</t>
  </si>
  <si>
    <t>330016</t>
  </si>
  <si>
    <t>370893718</t>
  </si>
  <si>
    <t>47381817</t>
  </si>
  <si>
    <t>330030</t>
  </si>
  <si>
    <t>325547204</t>
  </si>
  <si>
    <t>35827416</t>
  </si>
  <si>
    <t>330023</t>
  </si>
  <si>
    <t>348220461</t>
  </si>
  <si>
    <t>50527584</t>
  </si>
  <si>
    <t>330020</t>
  </si>
  <si>
    <t>500794714</t>
  </si>
  <si>
    <t>330002</t>
  </si>
  <si>
    <t>286339236</t>
  </si>
  <si>
    <t>51239558</t>
  </si>
  <si>
    <t>330008</t>
  </si>
  <si>
    <t>828616477</t>
  </si>
  <si>
    <t>47521139</t>
  </si>
  <si>
    <t>330014</t>
  </si>
  <si>
    <t>805943220</t>
  </si>
  <si>
    <t>330027</t>
  </si>
  <si>
    <t>478121457</t>
  </si>
  <si>
    <t>51111811</t>
  </si>
  <si>
    <t>330028</t>
  </si>
  <si>
    <t>760596706</t>
  </si>
  <si>
    <t>330029</t>
  </si>
  <si>
    <t>43071955</t>
  </si>
  <si>
    <t>330009</t>
  </si>
  <si>
    <t>111091726</t>
  </si>
  <si>
    <t>36507164</t>
  </si>
  <si>
    <t>330015</t>
  </si>
  <si>
    <t>88418469</t>
  </si>
  <si>
    <t>43790941</t>
  </si>
  <si>
    <t>330003</t>
  </si>
  <si>
    <t>416240232</t>
  </si>
  <si>
    <t>55639062</t>
  </si>
  <si>
    <t>330033</t>
  </si>
  <si>
    <t>172972951</t>
  </si>
  <si>
    <t>330018</t>
  </si>
  <si>
    <t>935844216</t>
  </si>
  <si>
    <t>51474921</t>
  </si>
  <si>
    <t>330010</t>
  </si>
  <si>
    <t>676042224</t>
  </si>
  <si>
    <t>56000910</t>
  </si>
  <si>
    <t>330011</t>
  </si>
  <si>
    <t>958517473</t>
  </si>
  <si>
    <t>105123</t>
  </si>
  <si>
    <t>Peter Krištín</t>
  </si>
  <si>
    <t>2</t>
  </si>
  <si>
    <t>1925000431</t>
  </si>
  <si>
    <t>250014</t>
  </si>
  <si>
    <t>04/2025 prepl.deleg.osôb mládež.súť.</t>
  </si>
  <si>
    <t>1925000637</t>
  </si>
  <si>
    <t>2025082</t>
  </si>
  <si>
    <t>Východoslovenský  futbalový zv</t>
  </si>
  <si>
    <t>1925000627</t>
  </si>
  <si>
    <t>2025025</t>
  </si>
  <si>
    <t>1925000481</t>
  </si>
  <si>
    <t>102025007</t>
  </si>
  <si>
    <t>31915922</t>
  </si>
  <si>
    <t>1925000634</t>
  </si>
  <si>
    <t>102025010</t>
  </si>
  <si>
    <t>1925000457</t>
  </si>
  <si>
    <t>202524</t>
  </si>
  <si>
    <t>1925000644</t>
  </si>
  <si>
    <t>202528</t>
  </si>
  <si>
    <t>1925000445</t>
  </si>
  <si>
    <t>250004</t>
  </si>
  <si>
    <t>35535628</t>
  </si>
  <si>
    <t>ObFZ Košice-okolie</t>
  </si>
  <si>
    <t>1925000514</t>
  </si>
  <si>
    <t>20258</t>
  </si>
  <si>
    <t>1925000660</t>
  </si>
  <si>
    <t>20250019</t>
  </si>
  <si>
    <t>1925000567</t>
  </si>
  <si>
    <t>10250007</t>
  </si>
  <si>
    <t>1925000476</t>
  </si>
  <si>
    <t>25010</t>
  </si>
  <si>
    <t>1925000442</t>
  </si>
  <si>
    <t>702020</t>
  </si>
  <si>
    <t>00632074</t>
  </si>
  <si>
    <t>Oblastný futbalový zväz Veľký</t>
  </si>
  <si>
    <t>1925000646</t>
  </si>
  <si>
    <t>392025</t>
  </si>
  <si>
    <t>5125001513</t>
  </si>
  <si>
    <t>7</t>
  </si>
  <si>
    <t>05/2025 - asistent trénera SR A</t>
  </si>
  <si>
    <t>IT02783500412</t>
  </si>
  <si>
    <t>Gianluca Segarelli</t>
  </si>
  <si>
    <t>5125001622</t>
  </si>
  <si>
    <t>082025</t>
  </si>
  <si>
    <t>05/2025 - technický manažér SR A</t>
  </si>
  <si>
    <t>1925000123</t>
  </si>
  <si>
    <t>42025</t>
  </si>
  <si>
    <t>03/2025 prepl.deleg.osôb mládež.súť.</t>
  </si>
  <si>
    <t>1925000443</t>
  </si>
  <si>
    <t>82025</t>
  </si>
  <si>
    <t>1925000648</t>
  </si>
  <si>
    <t>112025</t>
  </si>
  <si>
    <t>1925000513</t>
  </si>
  <si>
    <t>2025017</t>
  </si>
  <si>
    <t>1925000515</t>
  </si>
  <si>
    <t>2025016</t>
  </si>
  <si>
    <t>1925000583</t>
  </si>
  <si>
    <t>2025008</t>
  </si>
  <si>
    <t>14221128</t>
  </si>
  <si>
    <t>ObFZ Banská Bystrica</t>
  </si>
  <si>
    <t>1925000653</t>
  </si>
  <si>
    <t>2025010</t>
  </si>
  <si>
    <t>1925000444</t>
  </si>
  <si>
    <t>250017</t>
  </si>
  <si>
    <t>1925000640</t>
  </si>
  <si>
    <t>250021</t>
  </si>
  <si>
    <t>1925000566</t>
  </si>
  <si>
    <t>202507</t>
  </si>
  <si>
    <t>1925000666</t>
  </si>
  <si>
    <t>202510</t>
  </si>
  <si>
    <t>1925000440</t>
  </si>
  <si>
    <t>2025003</t>
  </si>
  <si>
    <t>11/2024 prepl.deleg.osôb mládež.súť.</t>
  </si>
  <si>
    <t>1925000606</t>
  </si>
  <si>
    <t>1925000607</t>
  </si>
  <si>
    <t>2025007</t>
  </si>
  <si>
    <t>1925000451</t>
  </si>
  <si>
    <t>2025073</t>
  </si>
  <si>
    <t>1925000463</t>
  </si>
  <si>
    <t>250018</t>
  </si>
  <si>
    <t>1925000668</t>
  </si>
  <si>
    <t>1925000480</t>
  </si>
  <si>
    <t>202513</t>
  </si>
  <si>
    <t>1925000651</t>
  </si>
  <si>
    <t>202516</t>
  </si>
  <si>
    <t>1925000448</t>
  </si>
  <si>
    <t>222025</t>
  </si>
  <si>
    <t>1925000639</t>
  </si>
  <si>
    <t>262025</t>
  </si>
  <si>
    <t>1925000477</t>
  </si>
  <si>
    <t>52025</t>
  </si>
  <si>
    <t>1925000636</t>
  </si>
  <si>
    <t>72025</t>
  </si>
  <si>
    <t>1925000584</t>
  </si>
  <si>
    <t>2025006</t>
  </si>
  <si>
    <t>31956793</t>
  </si>
  <si>
    <t>Podtatranský futbalový zväz</t>
  </si>
  <si>
    <t>1925000650</t>
  </si>
  <si>
    <t>1925000446</t>
  </si>
  <si>
    <t>202512</t>
  </si>
  <si>
    <t>Oblastný futbalový zväz Michal</t>
  </si>
  <si>
    <t>1925000652</t>
  </si>
  <si>
    <t>202514</t>
  </si>
  <si>
    <t>1925000665</t>
  </si>
  <si>
    <t>925</t>
  </si>
  <si>
    <t>31993427</t>
  </si>
  <si>
    <t>ObFZ Prešov</t>
  </si>
  <si>
    <t>1925000604</t>
  </si>
  <si>
    <t>2025004</t>
  </si>
  <si>
    <t>1925000649</t>
  </si>
  <si>
    <t>1925000647</t>
  </si>
  <si>
    <t>1925000450</t>
  </si>
  <si>
    <t>20250014</t>
  </si>
  <si>
    <t>1925000459</t>
  </si>
  <si>
    <t>2025014</t>
  </si>
  <si>
    <t>1925000638</t>
  </si>
  <si>
    <t>2025020</t>
  </si>
  <si>
    <t>1925000462</t>
  </si>
  <si>
    <t>1925000635</t>
  </si>
  <si>
    <t>102025</t>
  </si>
  <si>
    <t>1925000447</t>
  </si>
  <si>
    <t>1925000645</t>
  </si>
  <si>
    <t>2025009</t>
  </si>
  <si>
    <t>1925000454</t>
  </si>
  <si>
    <t>1925000664</t>
  </si>
  <si>
    <t>62025</t>
  </si>
  <si>
    <t>1925000460</t>
  </si>
  <si>
    <t>20250008</t>
  </si>
  <si>
    <t>1925000642</t>
  </si>
  <si>
    <t>20250010</t>
  </si>
  <si>
    <t>1925000633</t>
  </si>
  <si>
    <t>1925000449</t>
  </si>
  <si>
    <t>202505</t>
  </si>
  <si>
    <t>36151602</t>
  </si>
  <si>
    <t>Ondavský oblastný futbalový zv</t>
  </si>
  <si>
    <t>1925000641</t>
  </si>
  <si>
    <t>1925000436</t>
  </si>
  <si>
    <t>ObFZ Stará Ľubovňa</t>
  </si>
  <si>
    <t>1925000662</t>
  </si>
  <si>
    <t>1925000605</t>
  </si>
  <si>
    <t>20250007</t>
  </si>
  <si>
    <t>37851080</t>
  </si>
  <si>
    <t>1925000643</t>
  </si>
  <si>
    <t>25013</t>
  </si>
  <si>
    <t>1925000453</t>
  </si>
  <si>
    <t>1925000659</t>
  </si>
  <si>
    <t>20250009</t>
  </si>
  <si>
    <t>1925000455</t>
  </si>
  <si>
    <t>1925000657</t>
  </si>
  <si>
    <t>202509</t>
  </si>
  <si>
    <t>1925000581</t>
  </si>
  <si>
    <t>693171</t>
  </si>
  <si>
    <t>Oblastný futbalový zväz Lučene</t>
  </si>
  <si>
    <t>1925000478</t>
  </si>
  <si>
    <t>20250301</t>
  </si>
  <si>
    <t>36108430</t>
  </si>
  <si>
    <t>Oblastný futbalový zväz Komárn</t>
  </si>
  <si>
    <t>5125001861</t>
  </si>
  <si>
    <t>05/2025 - kondičný tréner SR A</t>
  </si>
  <si>
    <t>5125001515</t>
  </si>
  <si>
    <t>IT01563090529</t>
  </si>
  <si>
    <t>Simone Bonomi</t>
  </si>
  <si>
    <t>5125001514</t>
  </si>
  <si>
    <t>05/2025 - videoanalytik SR A</t>
  </si>
  <si>
    <t>5125001800</t>
  </si>
  <si>
    <t>0142025</t>
  </si>
  <si>
    <t>06/2025 - regionálny koordinátor vzdelávania VsFZ</t>
  </si>
  <si>
    <t>17160014</t>
  </si>
  <si>
    <t>Ing. Peter Szénay</t>
  </si>
  <si>
    <t>5125001837</t>
  </si>
  <si>
    <t>00122025</t>
  </si>
  <si>
    <t>06/2025 - tréner reprezentácie SR WA</t>
  </si>
  <si>
    <t>47336323</t>
  </si>
  <si>
    <t>Peter Kopúň - ELITE SOCCER SLO</t>
  </si>
  <si>
    <t>5125001774</t>
  </si>
  <si>
    <t>10250012</t>
  </si>
  <si>
    <t>06/2025 - regionálny koordinátor PPT,ŠTM</t>
  </si>
  <si>
    <t>40992934</t>
  </si>
  <si>
    <t>Ján Štrba</t>
  </si>
  <si>
    <t>5125001773</t>
  </si>
  <si>
    <t>202520</t>
  </si>
  <si>
    <t>06/2025 - regionálny koordinátor PPT,ŠTM-BFZ</t>
  </si>
  <si>
    <t>46239740</t>
  </si>
  <si>
    <t>Mgr. Eduard Vilčinský</t>
  </si>
  <si>
    <t>5125001826</t>
  </si>
  <si>
    <t>25006</t>
  </si>
  <si>
    <t>06/2025 - region. koordinátor vzdelávanie trénerov</t>
  </si>
  <si>
    <t>53814991</t>
  </si>
  <si>
    <t>FUSOB s.r.o.</t>
  </si>
  <si>
    <t>5125001825</t>
  </si>
  <si>
    <t>2025070011</t>
  </si>
  <si>
    <t>06/2025 - regionálny koordinátor PPT VsFZ</t>
  </si>
  <si>
    <t>50820940</t>
  </si>
  <si>
    <t>Bc. Ondrej Vilner</t>
  </si>
  <si>
    <t>5125001824</t>
  </si>
  <si>
    <t>625</t>
  </si>
  <si>
    <t>06/2025 - tréner reprezentácie SR U18</t>
  </si>
  <si>
    <t>51205874</t>
  </si>
  <si>
    <t>Juraj ANČIC</t>
  </si>
  <si>
    <t>5125001884</t>
  </si>
  <si>
    <t>162025</t>
  </si>
  <si>
    <t>06/2025 - regionálny koordinátor vzdelávania SsFZ</t>
  </si>
  <si>
    <t>32023596</t>
  </si>
  <si>
    <t>PaedDr. Peter Štefaňák</t>
  </si>
  <si>
    <t>5125001836</t>
  </si>
  <si>
    <t>06/2025 - regionálny koordinátor TP,ŠTM - SsFZ</t>
  </si>
  <si>
    <t>41674987</t>
  </si>
  <si>
    <t>PaedDr. Peter Halaj</t>
  </si>
  <si>
    <t>5125001772</t>
  </si>
  <si>
    <t>06/2025 - regonálny koordinátor PPT,ŠTM,TP-ZsFZ</t>
  </si>
  <si>
    <t>43971636</t>
  </si>
  <si>
    <t>Jozef Jakuš</t>
  </si>
  <si>
    <t>5125001752</t>
  </si>
  <si>
    <t>062025</t>
  </si>
  <si>
    <t>06/2025 - asistent trénera SR21</t>
  </si>
  <si>
    <t>44560524</t>
  </si>
  <si>
    <t>PaedDr. Tibor Goljan</t>
  </si>
  <si>
    <t>5125001747</t>
  </si>
  <si>
    <t>48308544</t>
  </si>
  <si>
    <t>Mgr. Maroš Skovajsa</t>
  </si>
  <si>
    <t>5125001799</t>
  </si>
  <si>
    <t>06/2025 - region. koordinátor vzdelávania trénerov</t>
  </si>
  <si>
    <t>44296797</t>
  </si>
  <si>
    <t>Juraj Gombár</t>
  </si>
  <si>
    <t>5125001860</t>
  </si>
  <si>
    <t>202506</t>
  </si>
  <si>
    <t>06/2025 - koordinátor vzdelávania trénerov</t>
  </si>
  <si>
    <t>53139267</t>
  </si>
  <si>
    <t>PaedDr. Marek Tvrdý</t>
  </si>
  <si>
    <t>5125001769</t>
  </si>
  <si>
    <t>06/2025 - tréner reprezentácie SR U16</t>
  </si>
  <si>
    <t>48237256</t>
  </si>
  <si>
    <t>Juraj Pekár</t>
  </si>
  <si>
    <t>5125001901</t>
  </si>
  <si>
    <t>06/2025 - regionálny koordinátor TP,ŠTM - VsFZ</t>
  </si>
  <si>
    <t>55965865</t>
  </si>
  <si>
    <t>Jale servis s.r.o.</t>
  </si>
  <si>
    <t>5125001875</t>
  </si>
  <si>
    <t>06/2025-lekt.činnosť/kondičná príprava R a AR SFZ</t>
  </si>
  <si>
    <t>46321799</t>
  </si>
  <si>
    <t>Mgr. Gabriel Loja</t>
  </si>
  <si>
    <t>5125001849</t>
  </si>
  <si>
    <t>20250046</t>
  </si>
  <si>
    <t>06/2025 - korodinátorka vzdelávania tréneriek</t>
  </si>
  <si>
    <t>19526521</t>
  </si>
  <si>
    <t>Lucia Ondrušová</t>
  </si>
  <si>
    <t>5125001908</t>
  </si>
  <si>
    <t>06/2025 - hlavný koordinátor TP</t>
  </si>
  <si>
    <t>Jozef Valachovič</t>
  </si>
  <si>
    <t>5125001753</t>
  </si>
  <si>
    <t>202508</t>
  </si>
  <si>
    <t>06/2025 - tréner reprezentácie SR U17</t>
  </si>
  <si>
    <t>Mgr. Martin Žamba, PhDr.</t>
  </si>
  <si>
    <t>5125001768</t>
  </si>
  <si>
    <t>06/2025 - tréner reprezentácie SR21</t>
  </si>
  <si>
    <t>34349201</t>
  </si>
  <si>
    <t>Jaroslav Kentoš</t>
  </si>
  <si>
    <t>5125001770</t>
  </si>
  <si>
    <t>2025000006</t>
  </si>
  <si>
    <t>06/2025 - tréner reprezentácie SR U19</t>
  </si>
  <si>
    <t>51819945</t>
  </si>
  <si>
    <t>Martin Fabuš</t>
  </si>
  <si>
    <t>5125000562</t>
  </si>
  <si>
    <t>202503</t>
  </si>
  <si>
    <t>19-21.3.25/doprovod DO/SK-SLOVI</t>
  </si>
  <si>
    <t>47085584</t>
  </si>
  <si>
    <t>VTM SPORT TEAM s.r.o.</t>
  </si>
  <si>
    <t>5125001145</t>
  </si>
  <si>
    <t>04/2025 - zabezpečenie školenia del.osôb/VAR,AVAR</t>
  </si>
  <si>
    <t>1925000670</t>
  </si>
  <si>
    <t>20250006</t>
  </si>
  <si>
    <t>04/25 činnosť delegáta SFZ</t>
  </si>
  <si>
    <t>37086529</t>
  </si>
  <si>
    <t>Kamil Horváth  K&amp;A</t>
  </si>
  <si>
    <t>1925000671</t>
  </si>
  <si>
    <t>5125001187</t>
  </si>
  <si>
    <t>1580525</t>
  </si>
  <si>
    <t>26.-30.04./preprava pre VsFZ - RT U14/KE-PP-KE</t>
  </si>
  <si>
    <t>31696651</t>
  </si>
  <si>
    <t>Promet Trans s.r.o</t>
  </si>
  <si>
    <t>5125000293</t>
  </si>
  <si>
    <t>250059</t>
  </si>
  <si>
    <t>20.-22.02./preprava del.osôb UEFA/VIE-Trnava-VIE</t>
  </si>
  <si>
    <t>33558884</t>
  </si>
  <si>
    <t>Stanislav Bohdan - autobusová</t>
  </si>
  <si>
    <t>5125000294</t>
  </si>
  <si>
    <t>250060</t>
  </si>
  <si>
    <t>18.-22.02./preprava pre Faer.Ostrovy WA/VIE-TT-VIE</t>
  </si>
  <si>
    <t>5125000297</t>
  </si>
  <si>
    <t>250068</t>
  </si>
  <si>
    <t>24.-26.02./preprava del.osôb UEFA/VIE-TT-VIE</t>
  </si>
  <si>
    <t>5125000409</t>
  </si>
  <si>
    <t>250076</t>
  </si>
  <si>
    <t>02. a 04.03./preprava pre SR15/D.Streda-N.am See</t>
  </si>
  <si>
    <t>5125000526</t>
  </si>
  <si>
    <t>250091</t>
  </si>
  <si>
    <t>03. a 12.03./preprava SR WU17/Šamorín-VIE,VIE-BA</t>
  </si>
  <si>
    <t>5125000527</t>
  </si>
  <si>
    <t>250094</t>
  </si>
  <si>
    <t>11. a 13.03./preprava SR16/Šamorín-dľa potreby</t>
  </si>
  <si>
    <t>5125000528</t>
  </si>
  <si>
    <t>250095</t>
  </si>
  <si>
    <t>07.-14.03./preprava Nórsko U16/VIE-Šamorín-VIE</t>
  </si>
  <si>
    <t>5125000591</t>
  </si>
  <si>
    <t>250105</t>
  </si>
  <si>
    <t>19.-20.03./preprava pre SVN A/VIE-BA-dľa potreby</t>
  </si>
  <si>
    <t>5125000596</t>
  </si>
  <si>
    <t>250115</t>
  </si>
  <si>
    <t>21. a 24.03./preprava R UEFA/PZ SR21-GER,FRA</t>
  </si>
  <si>
    <t>5125000639</t>
  </si>
  <si>
    <t>250120</t>
  </si>
  <si>
    <t>16. a 26.03./preprava SR19/X-Bionic-VIE-Bratislava</t>
  </si>
  <si>
    <t>5125000837</t>
  </si>
  <si>
    <t>250147</t>
  </si>
  <si>
    <t>30.-31.03. a 09.04./preprava SR WU19/DS-VIE-BA</t>
  </si>
  <si>
    <t>5125000896</t>
  </si>
  <si>
    <t>250148</t>
  </si>
  <si>
    <t>31.03. a 09.04./preprava SRWA/BA-Schwechat-BA</t>
  </si>
  <si>
    <t>5125000933</t>
  </si>
  <si>
    <t>250172</t>
  </si>
  <si>
    <t>13.,14. a 17.04./preprava SR18/BA-dľa potreby</t>
  </si>
  <si>
    <t>5125001602</t>
  </si>
  <si>
    <t>250321</t>
  </si>
  <si>
    <t>05.-07.06./preprava FC Spartak TT - MSR WU15,19</t>
  </si>
  <si>
    <t>5125001261</t>
  </si>
  <si>
    <t>202500510</t>
  </si>
  <si>
    <t>13.-15.05./preprava pre SsFZ-RT WU14/ZA-MT-BB-BA</t>
  </si>
  <si>
    <t>33741662</t>
  </si>
  <si>
    <t>ARGOtrans - Velický Adrián</t>
  </si>
  <si>
    <t>5125001266</t>
  </si>
  <si>
    <t>332500223</t>
  </si>
  <si>
    <t>UTM=03.05./preprava pre FC Petržalka</t>
  </si>
  <si>
    <t>36245488</t>
  </si>
  <si>
    <t>SAD Dunajská Streda a.s.</t>
  </si>
  <si>
    <t>5125001158</t>
  </si>
  <si>
    <t>332500204</t>
  </si>
  <si>
    <t>CAKAT=04.05./preprava pre ŠTK Šamorín</t>
  </si>
  <si>
    <t>5125001268</t>
  </si>
  <si>
    <t>332500224</t>
  </si>
  <si>
    <t>UTM=11.05./preprava pre FC Petržalka</t>
  </si>
  <si>
    <t>5125001270</t>
  </si>
  <si>
    <t>332500225</t>
  </si>
  <si>
    <t>UTM=17.05./preprava pre FC Petržalka</t>
  </si>
  <si>
    <t>5125001323</t>
  </si>
  <si>
    <t>332500270</t>
  </si>
  <si>
    <t>UTM=21.05./preprava pre FC Petržalka</t>
  </si>
  <si>
    <t>5125001324</t>
  </si>
  <si>
    <t>332500271</t>
  </si>
  <si>
    <t>5125001328</t>
  </si>
  <si>
    <t>332500272</t>
  </si>
  <si>
    <t>UTM=24.05./preprava pre FC Petržalka</t>
  </si>
  <si>
    <t>5125001595</t>
  </si>
  <si>
    <t>202562</t>
  </si>
  <si>
    <t>05.-07.06./preprava FC Tatran Prešov - MSR WU15,19</t>
  </si>
  <si>
    <t>40292711</t>
  </si>
  <si>
    <t>Adrián Bekeč</t>
  </si>
  <si>
    <t>5125001452</t>
  </si>
  <si>
    <t>202025</t>
  </si>
  <si>
    <t>UTM=2x preprava pre FK Humenné</t>
  </si>
  <si>
    <t>33275441</t>
  </si>
  <si>
    <t>5125001354</t>
  </si>
  <si>
    <t>202534</t>
  </si>
  <si>
    <t>UTM=8x preprava pre MŠK Tesla Stropkov</t>
  </si>
  <si>
    <t>45340919</t>
  </si>
  <si>
    <t>5125001596</t>
  </si>
  <si>
    <t>202546</t>
  </si>
  <si>
    <t>UTM=9x preprava pre MŠK Tesla Stropkov</t>
  </si>
  <si>
    <t>5125001489</t>
  </si>
  <si>
    <t>2025134</t>
  </si>
  <si>
    <t>29.-30.05./preprava pre školy-finále McDonalds Cup</t>
  </si>
  <si>
    <t>36044440</t>
  </si>
  <si>
    <t>5125001579</t>
  </si>
  <si>
    <t>2025150</t>
  </si>
  <si>
    <t>UTM=05/2025 - preprava pre MFK Tatran L.Mikuláš</t>
  </si>
  <si>
    <t>5125001672</t>
  </si>
  <si>
    <t>20251208</t>
  </si>
  <si>
    <t>UTM=05/2025 - preprava pre MŠK Rimavská Sobota</t>
  </si>
  <si>
    <t>Technické služby mesta Rimavsk</t>
  </si>
  <si>
    <t>5125000280</t>
  </si>
  <si>
    <t>250047</t>
  </si>
  <si>
    <t>21. a 26.02./5x preprava pre SR WA/VIE-Senec-VIE</t>
  </si>
  <si>
    <t>2120478404</t>
  </si>
  <si>
    <t>CARTRANS, s.r.o.</t>
  </si>
  <si>
    <t>5125000735</t>
  </si>
  <si>
    <t>25018</t>
  </si>
  <si>
    <t>27.03./preprava SR WU15/B.nad Bebravou-Kositce(ČR)</t>
  </si>
  <si>
    <t>51449757</t>
  </si>
  <si>
    <t>Autobusová doprava Hanko s.r.o</t>
  </si>
  <si>
    <t>5125000930</t>
  </si>
  <si>
    <t>25027</t>
  </si>
  <si>
    <t>16.4./preprava SR WU15/B.nad Bebravou-Jankov Vŕšok</t>
  </si>
  <si>
    <t>5125000931</t>
  </si>
  <si>
    <t>25028</t>
  </si>
  <si>
    <t>17.4./preprava SR WU15/B.nad Bebravou-Turany</t>
  </si>
  <si>
    <t>5125001146</t>
  </si>
  <si>
    <t>20250120</t>
  </si>
  <si>
    <t>UTM=03.05./preprava pre FK Inter Bratislava</t>
  </si>
  <si>
    <t>53760778</t>
  </si>
  <si>
    <t>sVAMIBUS s.r.o.</t>
  </si>
  <si>
    <t>5125001150</t>
  </si>
  <si>
    <t>20250123</t>
  </si>
  <si>
    <t>UTM=11.05./preprava pre FK Inter Bratislava</t>
  </si>
  <si>
    <t>5125001235</t>
  </si>
  <si>
    <t>20250133</t>
  </si>
  <si>
    <t>UTM=14.05./preprava pre FK Inter Bratislava</t>
  </si>
  <si>
    <t>5125001304</t>
  </si>
  <si>
    <t>5478896901</t>
  </si>
  <si>
    <t>UTM=24.05./preprava pre FK Inter Bratislava</t>
  </si>
  <si>
    <t>5125001524</t>
  </si>
  <si>
    <t>20250174</t>
  </si>
  <si>
    <t>05.-07.06./preprava ŠK Slovan BA WU19 - MS žiačok</t>
  </si>
  <si>
    <t>5125001488</t>
  </si>
  <si>
    <t>20250178</t>
  </si>
  <si>
    <t>UTM=05/2025 - preprava pre FK Spišská Nová Ves</t>
  </si>
  <si>
    <t>47490870</t>
  </si>
  <si>
    <t>5125001409</t>
  </si>
  <si>
    <t>10250060</t>
  </si>
  <si>
    <t>FA=05/2025 - preprava pre FK Poprad</t>
  </si>
  <si>
    <t>50959573</t>
  </si>
  <si>
    <t>5125001072</t>
  </si>
  <si>
    <t>2504110</t>
  </si>
  <si>
    <t>26.-30.04./preprava pre SsFZ - RT U14/BB-PP-BB</t>
  </si>
  <si>
    <t>54425298</t>
  </si>
  <si>
    <t>LALIKBUS, s.r.o.</t>
  </si>
  <si>
    <t>5125001453</t>
  </si>
  <si>
    <t>4425029</t>
  </si>
  <si>
    <t>UTM=05/2025 - preprava pre FKM Karlova Ves</t>
  </si>
  <si>
    <t>47578009</t>
  </si>
  <si>
    <t>5125001535</t>
  </si>
  <si>
    <t>250100019</t>
  </si>
  <si>
    <t>UTM=05/2025 - preprava pre FK Slovan Levice</t>
  </si>
  <si>
    <t>53005783</t>
  </si>
  <si>
    <t>5125001702</t>
  </si>
  <si>
    <t>2025505113</t>
  </si>
  <si>
    <t>27.-28.04./preprava pre SR WU16</t>
  </si>
  <si>
    <t>44667345</t>
  </si>
  <si>
    <t>Slovak Lines Express, a.s.</t>
  </si>
  <si>
    <t>5125001487</t>
  </si>
  <si>
    <t>1020250042</t>
  </si>
  <si>
    <t>UTM=05/2025 - preprava pre MŠK Kysucké Nové Mesto</t>
  </si>
  <si>
    <t>50301942</t>
  </si>
  <si>
    <t>Autobusová Doprava Daluvia, s.</t>
  </si>
  <si>
    <t>5125001494</t>
  </si>
  <si>
    <t>250044</t>
  </si>
  <si>
    <t>FA=05/2025 - preprava pre MFK Zemplín Michalovce</t>
  </si>
  <si>
    <t>44436858</t>
  </si>
  <si>
    <t>SlovakTransLine s.r.o.</t>
  </si>
  <si>
    <t>5125001203</t>
  </si>
  <si>
    <t>20250047</t>
  </si>
  <si>
    <t>CAKAT=3x preprava pre Stará Ľubovňa Redfox FC</t>
  </si>
  <si>
    <t>46781153</t>
  </si>
  <si>
    <t>DUJO BUS s.r.o.</t>
  </si>
  <si>
    <t>5125001529</t>
  </si>
  <si>
    <t>250069</t>
  </si>
  <si>
    <t>UTM=22.05./preprava pre MFK Zvolen</t>
  </si>
  <si>
    <t>47657499</t>
  </si>
  <si>
    <t>SAD Sliač, s.r.o.</t>
  </si>
  <si>
    <t>5125001530</t>
  </si>
  <si>
    <t>250070</t>
  </si>
  <si>
    <t>UTM=24.05./preprava pre MFK Zvolen</t>
  </si>
  <si>
    <t>5125001531</t>
  </si>
  <si>
    <t>250071</t>
  </si>
  <si>
    <t>5125001534</t>
  </si>
  <si>
    <t>250080</t>
  </si>
  <si>
    <t>UTM=31.05./preprava pre MFK Zvolen</t>
  </si>
  <si>
    <t>5125001539</t>
  </si>
  <si>
    <t>250082</t>
  </si>
  <si>
    <t>UTM=01.06./preprava pre MFK Zvolen</t>
  </si>
  <si>
    <t>5125001540</t>
  </si>
  <si>
    <t>250083</t>
  </si>
  <si>
    <t>UTM=02.06./preprava pre MFK Zvolen</t>
  </si>
  <si>
    <t>5125001543</t>
  </si>
  <si>
    <t>250084</t>
  </si>
  <si>
    <t>UTM=06.-08.06./preprava pre MFK Zvolen</t>
  </si>
  <si>
    <t>5125000593</t>
  </si>
  <si>
    <t>250106</t>
  </si>
  <si>
    <t>19.-21.03./preprava R UEFA/LN SVK-SVN</t>
  </si>
  <si>
    <t>5125000296</t>
  </si>
  <si>
    <t>250067</t>
  </si>
  <si>
    <t>24.-26.02./preprava pre Moldavsko SR WA/VIE-TT-VIE</t>
  </si>
  <si>
    <t>5125000594</t>
  </si>
  <si>
    <t>250107</t>
  </si>
  <si>
    <t>18.-21.03./preprava SR18/D.Streda-dľa potreby</t>
  </si>
  <si>
    <t>5125000597</t>
  </si>
  <si>
    <t>250117</t>
  </si>
  <si>
    <t>17.-24.03./preprava SR A/Senec-Bratislava-Senec</t>
  </si>
  <si>
    <t>5125000633</t>
  </si>
  <si>
    <t>250121</t>
  </si>
  <si>
    <t>14.-26.03./preprava SR17/D.Streda-Velika Gorica</t>
  </si>
  <si>
    <t>5125000635</t>
  </si>
  <si>
    <t>250114</t>
  </si>
  <si>
    <t>20.-24.03./preprava GER,FRA U21/VIE-BA-Trnava</t>
  </si>
  <si>
    <t>5125000636</t>
  </si>
  <si>
    <t>250116</t>
  </si>
  <si>
    <t>21. a 24.03./preprava SR21/Šamorín-TT-Šamorín</t>
  </si>
  <si>
    <t>5125001466</t>
  </si>
  <si>
    <t>2025031</t>
  </si>
  <si>
    <t>UTM=28.05.-02.06./preprava pre Partizán Bardejov</t>
  </si>
  <si>
    <t>37582704</t>
  </si>
  <si>
    <t>L-BUS SERVICE - autobusová dop</t>
  </si>
  <si>
    <t>5125001454</t>
  </si>
  <si>
    <t>212025</t>
  </si>
  <si>
    <t>UTM=05/2025 - preprava pre FK Humenné</t>
  </si>
  <si>
    <t>5125001600</t>
  </si>
  <si>
    <t>UTM=01.06./preprava pre FK Humenné</t>
  </si>
  <si>
    <t>5125001147</t>
  </si>
  <si>
    <t>20250121</t>
  </si>
  <si>
    <t>UTM=04.05./preprava pre FK Inter Bratislava</t>
  </si>
  <si>
    <t>5125001148</t>
  </si>
  <si>
    <t>20250122</t>
  </si>
  <si>
    <t>UTM=07.05./preprava pre FK Inter Bratislava</t>
  </si>
  <si>
    <t>5125001245</t>
  </si>
  <si>
    <t>20250137</t>
  </si>
  <si>
    <t>UTM=17.05./preprava pre FK Inter Bratislava</t>
  </si>
  <si>
    <t>5125001110</t>
  </si>
  <si>
    <t>2025022</t>
  </si>
  <si>
    <t>UTM=05/2025 - preprava pre FC Lokomotíva Košice</t>
  </si>
  <si>
    <t>54096162</t>
  </si>
  <si>
    <t>MattaM s.r.o.</t>
  </si>
  <si>
    <t>5125001439</t>
  </si>
  <si>
    <t>2025018</t>
  </si>
  <si>
    <t>UTM=05/2025 - preprava pre MŠK Novohrad Lučenec</t>
  </si>
  <si>
    <t>36637203</t>
  </si>
  <si>
    <t>5125001586</t>
  </si>
  <si>
    <t>20250068</t>
  </si>
  <si>
    <t>52194230</t>
  </si>
  <si>
    <t>CZAP TRANS s.r.o.</t>
  </si>
  <si>
    <t>5125001528</t>
  </si>
  <si>
    <t>UTM=16.05./preprava pre MFK Zvolen</t>
  </si>
  <si>
    <t>5125001532</t>
  </si>
  <si>
    <t>250072</t>
  </si>
  <si>
    <t>5125000300</t>
  </si>
  <si>
    <t>17. a 27.02./preprava pre SR WU19/BA-Schwechat-BA</t>
  </si>
  <si>
    <t>5125000558</t>
  </si>
  <si>
    <t>2510079</t>
  </si>
  <si>
    <t>19.-21.03./ubyt.,strava,ost. R UEFA/UNL SVK-SVN</t>
  </si>
  <si>
    <t>35746521</t>
  </si>
  <si>
    <t>5125000641</t>
  </si>
  <si>
    <t>250008</t>
  </si>
  <si>
    <t>1Q/2025 - príprava reg.výberov dievčat ZsFZ</t>
  </si>
  <si>
    <t>5125000796</t>
  </si>
  <si>
    <t>250009</t>
  </si>
  <si>
    <t>1.polrok 2025/program podpory talentov - ZsFZ</t>
  </si>
  <si>
    <t>5125001317</t>
  </si>
  <si>
    <t>2Q/2025 - podpora amatérskeho futbalu ZsFZ</t>
  </si>
  <si>
    <t>4</t>
  </si>
  <si>
    <t>5125000914</t>
  </si>
  <si>
    <t>2025000046</t>
  </si>
  <si>
    <t>30.03.-02.04./1x ubytovanie - kontrola UEFA</t>
  </si>
  <si>
    <t>44785933</t>
  </si>
  <si>
    <t>5125000638</t>
  </si>
  <si>
    <t>5020250938</t>
  </si>
  <si>
    <t>14.-16.03./ubyt.,strava,ost. SR19 - KME Gruzínsko</t>
  </si>
  <si>
    <t>46640134</t>
  </si>
  <si>
    <t>X-BIONIC® SPHERE a.s.</t>
  </si>
  <si>
    <t>5125001353</t>
  </si>
  <si>
    <t>5020251870</t>
  </si>
  <si>
    <t>19.-22.05./ubyt.,ost. sprievod Švajčiarsko U18</t>
  </si>
  <si>
    <t>5125000647</t>
  </si>
  <si>
    <t>0072025</t>
  </si>
  <si>
    <t>2 h/lektor - školenie UEFA B BA 25</t>
  </si>
  <si>
    <t>5125000661</t>
  </si>
  <si>
    <t>250100045</t>
  </si>
  <si>
    <t>25.-27.03./29x ubyt.,strava,ost. SR WU15</t>
  </si>
  <si>
    <t>36305618</t>
  </si>
  <si>
    <t>ARKÁDIA Slovakia a.s.</t>
  </si>
  <si>
    <t>5125000879</t>
  </si>
  <si>
    <t>250100068</t>
  </si>
  <si>
    <t>14.-17.04./30x ubyt.,strava,ost. SR WU15</t>
  </si>
  <si>
    <t>5125001219</t>
  </si>
  <si>
    <t>2520177</t>
  </si>
  <si>
    <t>05.-06.05./ubyt.,strava SR U16-turnaj Čierna Hora</t>
  </si>
  <si>
    <t>48269263</t>
  </si>
  <si>
    <t>DAC Academy a.s.</t>
  </si>
  <si>
    <t>5125001607</t>
  </si>
  <si>
    <t>2520202</t>
  </si>
  <si>
    <t>19.-23.05./33x ubyt.,strava,ost. SR20 - PZ Škótsko</t>
  </si>
  <si>
    <t>5125000406</t>
  </si>
  <si>
    <t>7125017</t>
  </si>
  <si>
    <t>3.100ks/SUV - vlajka SFZ malá, veľká</t>
  </si>
  <si>
    <t>35712180</t>
  </si>
  <si>
    <t>PINKY LINE spol. s r.o.</t>
  </si>
  <si>
    <t>5125001177</t>
  </si>
  <si>
    <t>05.-12.05./asistent trénera U16-turnaj Čierna Hora</t>
  </si>
  <si>
    <t>5125000545</t>
  </si>
  <si>
    <t>1025200003</t>
  </si>
  <si>
    <t>17 h/lektor,inštruktor - školenie UEFA GKA B1</t>
  </si>
  <si>
    <t>52526682</t>
  </si>
  <si>
    <t>MHGksport s.r.o.</t>
  </si>
  <si>
    <t>5125000546</t>
  </si>
  <si>
    <t>1025200004</t>
  </si>
  <si>
    <t>1 h/lektor - školenie UEFA B BA</t>
  </si>
  <si>
    <t>5125000551</t>
  </si>
  <si>
    <t>1025200005</t>
  </si>
  <si>
    <t>19 h/inštruktor - školenie UEFA GKC</t>
  </si>
  <si>
    <t>5125001160</t>
  </si>
  <si>
    <t>1025200008</t>
  </si>
  <si>
    <t>3 h/lektor - školenie UEFA GKB</t>
  </si>
  <si>
    <t>5125001161</t>
  </si>
  <si>
    <t>1025200009</t>
  </si>
  <si>
    <t>16 h/organizátor - školenie UEFA GKA</t>
  </si>
  <si>
    <t>5125001162</t>
  </si>
  <si>
    <t>1025200010</t>
  </si>
  <si>
    <t>3 h/lektor - školenie UEFA PRO 24/25</t>
  </si>
  <si>
    <t>5125001166</t>
  </si>
  <si>
    <t>1025200011</t>
  </si>
  <si>
    <t>10 h/inštruktor - školenie UEFA GKB</t>
  </si>
  <si>
    <t>5125001698</t>
  </si>
  <si>
    <t>1025200014</t>
  </si>
  <si>
    <t>10 h/lektor,inštruktor - školenie UEFA GKB</t>
  </si>
  <si>
    <t>5125001699</t>
  </si>
  <si>
    <t>1025200015</t>
  </si>
  <si>
    <t>16 h/lektor,inštruktor - školenie UEFA GKA</t>
  </si>
  <si>
    <t>5125001700</t>
  </si>
  <si>
    <t>1025200016</t>
  </si>
  <si>
    <t>15 h/lektor,inštruktor - školenie UEFA GKA</t>
  </si>
  <si>
    <t>5125001894</t>
  </si>
  <si>
    <t>1025200017</t>
  </si>
  <si>
    <t>10 h/lektor,inštruktor - školenie UEFA GKB 25</t>
  </si>
  <si>
    <t/>
  </si>
  <si>
    <t>5125000202</t>
  </si>
  <si>
    <t>3250220</t>
  </si>
  <si>
    <t>14.-16.02./ubyt.,strava-zimný doškol.seminár R,AR</t>
  </si>
  <si>
    <t>31714471</t>
  </si>
  <si>
    <t>KÚPELE NOVÝ SMOKOVEC, a.s.</t>
  </si>
  <si>
    <t>5125000255</t>
  </si>
  <si>
    <t>3250251</t>
  </si>
  <si>
    <t>21.-23.02./ubyt.,strava,ost.-zimný doškol.sem.R,AR</t>
  </si>
  <si>
    <t>5125001180</t>
  </si>
  <si>
    <t>022025</t>
  </si>
  <si>
    <t>62 h/lektor,mentor,člen kom. - školenie UEFA B BB</t>
  </si>
  <si>
    <t>FO1338196</t>
  </si>
  <si>
    <t>Miroslav Nemec</t>
  </si>
  <si>
    <t>5125000173</t>
  </si>
  <si>
    <t>12500002</t>
  </si>
  <si>
    <t>03.-12.02./asistent trénera SR19 - KZ v Turecku</t>
  </si>
  <si>
    <t>55424147</t>
  </si>
  <si>
    <t>VSH &amp; partners s.r.o.</t>
  </si>
  <si>
    <t>5125000642</t>
  </si>
  <si>
    <t>12500003</t>
  </si>
  <si>
    <t>14.-26.03./asistent trénera SR19 - KME Gruzínsko</t>
  </si>
  <si>
    <t>5125000393</t>
  </si>
  <si>
    <t>25210002</t>
  </si>
  <si>
    <t>17.-25.02./tréner brankárok SRWA - LN FRO,MDA</t>
  </si>
  <si>
    <t>52396428</t>
  </si>
  <si>
    <t>Martin Krnáč</t>
  </si>
  <si>
    <t>5125000752</t>
  </si>
  <si>
    <t>25002</t>
  </si>
  <si>
    <t>13.-26.03./služby maséra SR19 - KME Gruzínsko</t>
  </si>
  <si>
    <t>46442111</t>
  </si>
  <si>
    <t>Mgr. Roman Chrenko</t>
  </si>
  <si>
    <t>5125000424</t>
  </si>
  <si>
    <t>25210004</t>
  </si>
  <si>
    <t>1 h/lektor - konferencia GK</t>
  </si>
  <si>
    <t>5125000356</t>
  </si>
  <si>
    <t>250005</t>
  </si>
  <si>
    <t>1Q/2025 - podpora amatérskeho futbalu SsFZ</t>
  </si>
  <si>
    <t>5125000925</t>
  </si>
  <si>
    <t>2025056</t>
  </si>
  <si>
    <t>2Q/2025 - podpora amatérskeho futbalu VsFZ</t>
  </si>
  <si>
    <t>5125001476</t>
  </si>
  <si>
    <t>2Q/2025 - podpora amatérskeho futbalu BFZ</t>
  </si>
  <si>
    <t>5125001073</t>
  </si>
  <si>
    <t>64250189</t>
  </si>
  <si>
    <t>26.-30.04./ubyt.,strava,ost.-regionálny turnaj U14</t>
  </si>
  <si>
    <t>31712797</t>
  </si>
  <si>
    <t>5125000569</t>
  </si>
  <si>
    <t>2025021</t>
  </si>
  <si>
    <t>48 h/mentor - školenie UEFA PRO 24/25</t>
  </si>
  <si>
    <t>37061011</t>
  </si>
  <si>
    <t>Paed. Dr. Ivan Galád</t>
  </si>
  <si>
    <t>5125000904</t>
  </si>
  <si>
    <t>2025013</t>
  </si>
  <si>
    <t>9 h/lektor - školenie UEFA PRO</t>
  </si>
  <si>
    <t>5125000905</t>
  </si>
  <si>
    <t>2025012</t>
  </si>
  <si>
    <t>4 h/člen komisie - školenie UEFA PRO 25/26</t>
  </si>
  <si>
    <t>5125000421</t>
  </si>
  <si>
    <t>2025000033</t>
  </si>
  <si>
    <t>17.-25.02./ubyt.,strava,ost SRWA - 2PZ FRO,MDL</t>
  </si>
  <si>
    <t>5125000656</t>
  </si>
  <si>
    <t>2025000044</t>
  </si>
  <si>
    <t>15.-23.03./ubyt.,strava,ost. SR A - LN Slovinsko</t>
  </si>
  <si>
    <t>5125000626</t>
  </si>
  <si>
    <t>5020250937</t>
  </si>
  <si>
    <t>09.-13.03./ubyt.,strava,ost. SR16 - 2PZ Nórsko</t>
  </si>
  <si>
    <t>5125000860</t>
  </si>
  <si>
    <t>5020251092</t>
  </si>
  <si>
    <t>15.-26.03./37x ubyt.,strava,ost. SR21-2PZ GER,FRA</t>
  </si>
  <si>
    <t>5125001392</t>
  </si>
  <si>
    <t>5020251977</t>
  </si>
  <si>
    <t>26.-27.05./38x ubytovanie,strava,ost. SR21</t>
  </si>
  <si>
    <t>5125000385</t>
  </si>
  <si>
    <t>0042025</t>
  </si>
  <si>
    <t>7 h/lektor - školenie UEFA EYA 24/25</t>
  </si>
  <si>
    <t>5125000643</t>
  </si>
  <si>
    <t>14.-26.03./asistent trénera SR17 - KME Chorvátsko</t>
  </si>
  <si>
    <t>48269891</t>
  </si>
  <si>
    <t>ROBMIL s.r.o.</t>
  </si>
  <si>
    <t>5125000178</t>
  </si>
  <si>
    <t>01/2025 - externý servis prevádzka VAR</t>
  </si>
  <si>
    <t>51175088</t>
  </si>
  <si>
    <t>MTR Media s.r.o.</t>
  </si>
  <si>
    <t>5125000179</t>
  </si>
  <si>
    <t>01/2025 - externý servis VAR školenia</t>
  </si>
  <si>
    <t>5125000434</t>
  </si>
  <si>
    <t>20250020</t>
  </si>
  <si>
    <t>02/2025 - externý servis prevádzka VAR</t>
  </si>
  <si>
    <t>5125000907</t>
  </si>
  <si>
    <t>132025</t>
  </si>
  <si>
    <t>1 h/lektor - konferencia trénerov brankárov</t>
  </si>
  <si>
    <t>52428907</t>
  </si>
  <si>
    <t>Mgr. Dušan Molčan</t>
  </si>
  <si>
    <t>5125000282</t>
  </si>
  <si>
    <t>0012025</t>
  </si>
  <si>
    <t>04.-12.02./ubyt.,praprava,ost. SR WU17-KZ Turecko</t>
  </si>
  <si>
    <t>36391271</t>
  </si>
  <si>
    <t>Takingexport, spol. s r.o</t>
  </si>
  <si>
    <t>5125000484</t>
  </si>
  <si>
    <t>09.-13.03./asistent trénera SR16 - 2PZ Nórsko</t>
  </si>
  <si>
    <t>5125001299</t>
  </si>
  <si>
    <t>0534114125</t>
  </si>
  <si>
    <t>18.-22.05./ubyt.,strava,ost. SR18-2PZ Švajčiarsko</t>
  </si>
  <si>
    <t>31423213</t>
  </si>
  <si>
    <t>THERMA, a.s.</t>
  </si>
  <si>
    <t>5125000445</t>
  </si>
  <si>
    <t>20250001</t>
  </si>
  <si>
    <t>17.-25.02./služby kustóda SRWA - 2PZ FRO,MDL</t>
  </si>
  <si>
    <t>Marek Pittner</t>
  </si>
  <si>
    <t>5125000401</t>
  </si>
  <si>
    <t>2025001</t>
  </si>
  <si>
    <t>13 h/lektor,inštruktor - školenie SFZ Futsal C 25</t>
  </si>
  <si>
    <t>Marian Berky</t>
  </si>
  <si>
    <t>5125000244</t>
  </si>
  <si>
    <t>22025</t>
  </si>
  <si>
    <t>07.-15.02./tréner brankárov SR17 - KZ v Turecku</t>
  </si>
  <si>
    <t>Dominik Škubák</t>
  </si>
  <si>
    <t>5125000665</t>
  </si>
  <si>
    <t>32025</t>
  </si>
  <si>
    <t>14.-26.03./tréner brankárov SR17 - KME Chorvátsko</t>
  </si>
  <si>
    <t>5125000619</t>
  </si>
  <si>
    <t>0325</t>
  </si>
  <si>
    <t>Patrik Mojžiš</t>
  </si>
  <si>
    <t>5125000328</t>
  </si>
  <si>
    <t>17.02.-25.02./mentálna príprava SRWA-2PZ FRO,MDL</t>
  </si>
  <si>
    <t>51139294</t>
  </si>
  <si>
    <t>Mgr. Petra Pačesová - Soulmate</t>
  </si>
  <si>
    <t>5125000425</t>
  </si>
  <si>
    <t>2025005</t>
  </si>
  <si>
    <t>5125000970</t>
  </si>
  <si>
    <t>31.03.-09.04./mentálna príprava SRWA-LN GIB,MDA</t>
  </si>
  <si>
    <t>5125000450</t>
  </si>
  <si>
    <t>02.-06.03./asistent trénera SR15 - 2PZ Rakúsko</t>
  </si>
  <si>
    <t>5125000320</t>
  </si>
  <si>
    <t>17.-27.02./prenájom prístroja Tecar pre SR WU19</t>
  </si>
  <si>
    <t>54449197</t>
  </si>
  <si>
    <t>Katarína Košlabová</t>
  </si>
  <si>
    <t>5125000321</t>
  </si>
  <si>
    <t>17.-27.2./služby fyzioterapeuta SR WU19-KZ Turecko</t>
  </si>
  <si>
    <t>5125000482</t>
  </si>
  <si>
    <t>01.-12.03./prenájom prístroja Tecar pre SR WU17</t>
  </si>
  <si>
    <t>5125000866</t>
  </si>
  <si>
    <t>29.03.-09.04./prenájom prístroja Tecar pre SR WU19</t>
  </si>
  <si>
    <t>5125000867</t>
  </si>
  <si>
    <t>29.3.-9.4./služby fyzioterapeuta SR WU19 - KME ITA</t>
  </si>
  <si>
    <t>5125001034</t>
  </si>
  <si>
    <t>27.04.-05.05./prenájom prístroja Tecar pre SRWU16</t>
  </si>
  <si>
    <t>5125001035</t>
  </si>
  <si>
    <t>27.04.-05.05./služby fyzioterapeura SR WU16</t>
  </si>
  <si>
    <t>5125001094</t>
  </si>
  <si>
    <t>012025</t>
  </si>
  <si>
    <t>35 h/lektor,inštruktor,člen komisie - škol.UEFA C</t>
  </si>
  <si>
    <t>5125001521</t>
  </si>
  <si>
    <t>032025</t>
  </si>
  <si>
    <t>34 h/lektor,inštruktor,člen komisie - škol.UEFA C</t>
  </si>
  <si>
    <t>5125000203</t>
  </si>
  <si>
    <t>20250004</t>
  </si>
  <si>
    <t>09.-12.02./tréner brankárov SR16 - KZ v Senci</t>
  </si>
  <si>
    <t>51171279</t>
  </si>
  <si>
    <t>Bc. Jakub Kovalik</t>
  </si>
  <si>
    <t>5125000485</t>
  </si>
  <si>
    <t>09.-13.03./tréner brankárov SR16 - 2PZ Nórsko</t>
  </si>
  <si>
    <t>5125000417</t>
  </si>
  <si>
    <t>Tomáš Čechovič</t>
  </si>
  <si>
    <t>5125000906</t>
  </si>
  <si>
    <t>12025</t>
  </si>
  <si>
    <t>Ján Novota</t>
  </si>
  <si>
    <t>5125000726</t>
  </si>
  <si>
    <t>20.03. - bezpečnostná služba/Slovensko-Slovinsko</t>
  </si>
  <si>
    <t>55360793</t>
  </si>
  <si>
    <t>PRETORIAN SEKURI s.r.o.</t>
  </si>
  <si>
    <t>5125000622</t>
  </si>
  <si>
    <t>18.-21.03./služby maséra SR18 - KZ v D.Strede</t>
  </si>
  <si>
    <t>54675341</t>
  </si>
  <si>
    <t>Jakub Jantulík</t>
  </si>
  <si>
    <t>5125000623</t>
  </si>
  <si>
    <t>042025</t>
  </si>
  <si>
    <t>14.-26.03./tréner brankárov SR19 - KME Gruzínsko</t>
  </si>
  <si>
    <t>56154682</t>
  </si>
  <si>
    <t>Juraj Baláž</t>
  </si>
  <si>
    <t>5125000992</t>
  </si>
  <si>
    <t>202419</t>
  </si>
  <si>
    <t>12/2024 - koordinátor vzdelávania trénerov</t>
  </si>
  <si>
    <t>53889444</t>
  </si>
  <si>
    <t>Mgr. Nikolas Nagy PhD.</t>
  </si>
  <si>
    <t>5125000200</t>
  </si>
  <si>
    <t>2025002</t>
  </si>
  <si>
    <t>07.-15.02./kondičný tréner SR17 - KZ v Turecku</t>
  </si>
  <si>
    <t>53302818</t>
  </si>
  <si>
    <t>Mgr. Tomáš Fajčík</t>
  </si>
  <si>
    <t>5125000486</t>
  </si>
  <si>
    <t>5279570</t>
  </si>
  <si>
    <t>Karol Karlík</t>
  </si>
  <si>
    <t>5125000650</t>
  </si>
  <si>
    <t>20255</t>
  </si>
  <si>
    <t>14.-26.3./služby fyzioterapeuta SR19-KME Gruzínsko</t>
  </si>
  <si>
    <t>56453124</t>
  </si>
  <si>
    <t>Krisztián Szabó</t>
  </si>
  <si>
    <t>5125001633</t>
  </si>
  <si>
    <t>0172500424</t>
  </si>
  <si>
    <t>25.05.-04.06./37x ubyt.,strava,ost. SRWA-LN GIB,FO</t>
  </si>
  <si>
    <t>36511391</t>
  </si>
  <si>
    <t>Finerg International, s.r.o.</t>
  </si>
  <si>
    <t>5125000233</t>
  </si>
  <si>
    <t>10.-13.02./tréner brankárov SR15 - KZ v D.Strede</t>
  </si>
  <si>
    <t>Mgr. Marco Obetko, PhD.</t>
  </si>
  <si>
    <t>5125001326</t>
  </si>
  <si>
    <t>20250125</t>
  </si>
  <si>
    <t>19.-22.05./ubyt.,strava SR15 - 2PZ Rakúsko</t>
  </si>
  <si>
    <t>47814420</t>
  </si>
  <si>
    <t>5125000971</t>
  </si>
  <si>
    <t>20250002</t>
  </si>
  <si>
    <t>31.03.-09.04./služby maséra SRWA-LN GIB,MDA</t>
  </si>
  <si>
    <t>56492642</t>
  </si>
  <si>
    <t>5125000465</t>
  </si>
  <si>
    <t>02.-06.03./tréner brankárov SR15 - 2PZ Rakúsko</t>
  </si>
  <si>
    <t>5125000416</t>
  </si>
  <si>
    <t>5125000774</t>
  </si>
  <si>
    <t>03/2025 - prenájom kabín počas zápasov</t>
  </si>
  <si>
    <t>31305792</t>
  </si>
  <si>
    <t>FC Poprad - Stráže</t>
  </si>
  <si>
    <t>5125000188</t>
  </si>
  <si>
    <t>2025350116</t>
  </si>
  <si>
    <t>03.-04.02./ubyt.,strava - školenie UEFA PRO 23/24</t>
  </si>
  <si>
    <t>31341977</t>
  </si>
  <si>
    <t>TRANSPETROL, a.s.</t>
  </si>
  <si>
    <t>5125000274</t>
  </si>
  <si>
    <t>2025350117</t>
  </si>
  <si>
    <t>09.-12.02./ubyt.,strava SR16 - KZ v Senci</t>
  </si>
  <si>
    <t>5125000049</t>
  </si>
  <si>
    <t>320500018</t>
  </si>
  <si>
    <t>03.-12.02./letenky pre hráčku SR WU17</t>
  </si>
  <si>
    <t>31371981</t>
  </si>
  <si>
    <t>HYDROTOUR cestovná kancelária,</t>
  </si>
  <si>
    <t>5125000130</t>
  </si>
  <si>
    <t>320500033</t>
  </si>
  <si>
    <t>17.-19.01./letenky-sledov.hráčov/VIE-Ženeva-VIE</t>
  </si>
  <si>
    <t>5125000237</t>
  </si>
  <si>
    <t>320500041</t>
  </si>
  <si>
    <t>07.-15.02./letenky pre SR17/VIE-Antalya-VIE</t>
  </si>
  <si>
    <t>5125000248</t>
  </si>
  <si>
    <t>320500044</t>
  </si>
  <si>
    <t>03.-12.02./letenky pre SR19/VIE-Antalya-VIE</t>
  </si>
  <si>
    <t>5125000404</t>
  </si>
  <si>
    <t>320500055</t>
  </si>
  <si>
    <t>27.-31.01./2x letenky-site visit/VIE-RMO-IST-VIE</t>
  </si>
  <si>
    <t>5125000439</t>
  </si>
  <si>
    <t>320500057</t>
  </si>
  <si>
    <t>01.-28.02./individuálne letenky SRWA</t>
  </si>
  <si>
    <t>5125001097</t>
  </si>
  <si>
    <t>1250382</t>
  </si>
  <si>
    <t>01.05./prenájom rádiostaníc - finále Slovanft Cup</t>
  </si>
  <si>
    <t>35723343</t>
  </si>
  <si>
    <t>Technopol  International, a.s.</t>
  </si>
  <si>
    <t>5125000259</t>
  </si>
  <si>
    <t>20250064</t>
  </si>
  <si>
    <t>01.-12.03./lieky a výž.doplnky SR WU17 - KME FRA</t>
  </si>
  <si>
    <t>35979101</t>
  </si>
  <si>
    <t>IN SPORT s.r.o.</t>
  </si>
  <si>
    <t>5125000035</t>
  </si>
  <si>
    <t>2501025</t>
  </si>
  <si>
    <t>11.1./miestnosť,strava - prijímacie skúšky UEFA A</t>
  </si>
  <si>
    <t>36029751</t>
  </si>
  <si>
    <t>TENIS CENTRUM s.r.o.</t>
  </si>
  <si>
    <t>5125000126</t>
  </si>
  <si>
    <t>2502016</t>
  </si>
  <si>
    <t>5.2./strava,prenáj.miestnoti-prac.stret.sekretárov</t>
  </si>
  <si>
    <t>5125000843</t>
  </si>
  <si>
    <t>2504013</t>
  </si>
  <si>
    <t>01.-02.04./21x ubyt.,strava,ost.-stret.OK,DK ObFZ</t>
  </si>
  <si>
    <t>5125000275</t>
  </si>
  <si>
    <t>2025200024</t>
  </si>
  <si>
    <t>21.02./usporiadateľská služba SR WA-Faer.Ostrovy</t>
  </si>
  <si>
    <t>36237922</t>
  </si>
  <si>
    <t>ŽOS Bezpečnosť, spol s.r.o.</t>
  </si>
  <si>
    <t>5125000422</t>
  </si>
  <si>
    <t>2025200026</t>
  </si>
  <si>
    <t>25.02./usporiadateľská služba SR WA-Moldavsko</t>
  </si>
  <si>
    <t>5125000059</t>
  </si>
  <si>
    <t>527079</t>
  </si>
  <si>
    <t>27.-28.01./ubyt.,strava lektor - záv.skúšky UEFA A</t>
  </si>
  <si>
    <t>36482609</t>
  </si>
  <si>
    <t>AQUAPARK Poprad, s.r.o.</t>
  </si>
  <si>
    <t>5125001123</t>
  </si>
  <si>
    <t>533367</t>
  </si>
  <si>
    <t>27.-29.04./ubyt.,strava lektorov - školenie UEFA A</t>
  </si>
  <si>
    <t>5125001190</t>
  </si>
  <si>
    <t>533389</t>
  </si>
  <si>
    <t>25.-30.04./ubyt.,strava,ost. - RT U14 Poprad</t>
  </si>
  <si>
    <t>5125000490</t>
  </si>
  <si>
    <t>250304</t>
  </si>
  <si>
    <t>06.-17.02./prenájom Normatec Pulse System pre SR17</t>
  </si>
  <si>
    <t>36766992</t>
  </si>
  <si>
    <t>ENERGYSPORT s.r.o.</t>
  </si>
  <si>
    <t>5125000610</t>
  </si>
  <si>
    <t>6002500239</t>
  </si>
  <si>
    <t>16.-24.03./refund.mzdy lekára SR A - LN Slovinsko</t>
  </si>
  <si>
    <t>44455356</t>
  </si>
  <si>
    <t>Nemocnica s poliklinikou Dunaj</t>
  </si>
  <si>
    <t>5125000276</t>
  </si>
  <si>
    <t>07.-15.02./refundácia mzdy lekára SR17-KZ Turecko</t>
  </si>
  <si>
    <t>44998538</t>
  </si>
  <si>
    <t>JuvenaliaA, s.r.o. Ambulancia</t>
  </si>
  <si>
    <t>5125000483</t>
  </si>
  <si>
    <t>250297</t>
  </si>
  <si>
    <t>1.-12.3./prenájom Normatec Pulse System pre SRWU17</t>
  </si>
  <si>
    <t>5125000567</t>
  </si>
  <si>
    <t>9102500040</t>
  </si>
  <si>
    <t>17.03./magnetická rezonancia SR A - Sauer</t>
  </si>
  <si>
    <t>35946792</t>
  </si>
  <si>
    <t>Euromedix, a.s.</t>
  </si>
  <si>
    <t>5125000583</t>
  </si>
  <si>
    <t>9102500043</t>
  </si>
  <si>
    <t>21.03./4x magnetická rezonancia SR A</t>
  </si>
  <si>
    <t>5125000207</t>
  </si>
  <si>
    <t>2565400052</t>
  </si>
  <si>
    <t>1ks tepláky / školenie UEFA PRO 25/26</t>
  </si>
  <si>
    <t>50049194</t>
  </si>
  <si>
    <t>yoursport, s.r.o.</t>
  </si>
  <si>
    <t>5125000208</t>
  </si>
  <si>
    <t>2565400065</t>
  </si>
  <si>
    <t>1ks tepláky / školenie UEFA B 25</t>
  </si>
  <si>
    <t>5125000209</t>
  </si>
  <si>
    <t>2565400063</t>
  </si>
  <si>
    <t>121 ks/oblečenie vzdelavanie trenerov UEFA B BA 25</t>
  </si>
  <si>
    <t>5125000210</t>
  </si>
  <si>
    <t>2565400061</t>
  </si>
  <si>
    <t>19ks oblečenie školenie UEFA C KnM a DS</t>
  </si>
  <si>
    <t>5125000211</t>
  </si>
  <si>
    <t>2565400064</t>
  </si>
  <si>
    <t>oblečenie školenie UEFA A 25</t>
  </si>
  <si>
    <t>5125000261</t>
  </si>
  <si>
    <t>2565400071</t>
  </si>
  <si>
    <t>44ks obečenie/UEFA A</t>
  </si>
  <si>
    <t>5125000262</t>
  </si>
  <si>
    <t>2565400072</t>
  </si>
  <si>
    <t>7ks oblečenie/UEFA A 2 časť</t>
  </si>
  <si>
    <t>5125000263</t>
  </si>
  <si>
    <t>2565400073</t>
  </si>
  <si>
    <t>1x oblečenie/UEFA A 25 Kissova Natalia</t>
  </si>
  <si>
    <t>5125000264</t>
  </si>
  <si>
    <t>2565400078</t>
  </si>
  <si>
    <t>70ks oblečenie/UEFA GKA 25 1 časť</t>
  </si>
  <si>
    <t>5125000265</t>
  </si>
  <si>
    <t>2565400079</t>
  </si>
  <si>
    <t>17ks oblečenie/UEFA C PO</t>
  </si>
  <si>
    <t>5125000353</t>
  </si>
  <si>
    <t>2565400090</t>
  </si>
  <si>
    <t>10ks oblečenie školenie UEFA GKA 25</t>
  </si>
  <si>
    <t>5125000535</t>
  </si>
  <si>
    <t>2565400025</t>
  </si>
  <si>
    <t>100ks/oblečenie UEFA PRO 25/26</t>
  </si>
  <si>
    <t>5125000561</t>
  </si>
  <si>
    <t>2565400110</t>
  </si>
  <si>
    <t>1ks tričko/doobjednávka UEFA A 25</t>
  </si>
  <si>
    <t>5125000563</t>
  </si>
  <si>
    <t>2565400111</t>
  </si>
  <si>
    <t>23ks/oblečenie UEFA C MT</t>
  </si>
  <si>
    <t>5125000708</t>
  </si>
  <si>
    <t>2565400028</t>
  </si>
  <si>
    <t>56ks/oblečenie reg.rozhodcovia</t>
  </si>
  <si>
    <t>5125000709</t>
  </si>
  <si>
    <t>2565400030</t>
  </si>
  <si>
    <t>20ks/oblečenie reg.rozhodcovia</t>
  </si>
  <si>
    <t>5125000710</t>
  </si>
  <si>
    <t>2565400031</t>
  </si>
  <si>
    <t>104ks/oblečenie reg.rozhodcovia</t>
  </si>
  <si>
    <t>5125000711</t>
  </si>
  <si>
    <t>2565400032</t>
  </si>
  <si>
    <t>15ks/oblečenie reg.rozhodcovia</t>
  </si>
  <si>
    <t>5125000713</t>
  </si>
  <si>
    <t>2565400034</t>
  </si>
  <si>
    <t>95ks/oblečenie reg.rozhodcovia</t>
  </si>
  <si>
    <t>5125000714</t>
  </si>
  <si>
    <t>2565400051</t>
  </si>
  <si>
    <t>5ks/oblečenie reg.rozhodcovia</t>
  </si>
  <si>
    <t>5125000715</t>
  </si>
  <si>
    <t>2565400026</t>
  </si>
  <si>
    <t>19ks/oblečenie reg.rozhodcovia</t>
  </si>
  <si>
    <t>5125000716</t>
  </si>
  <si>
    <t>2565400027</t>
  </si>
  <si>
    <t>8ks/oblečenie reg.rozhodcovia</t>
  </si>
  <si>
    <t>5125001365</t>
  </si>
  <si>
    <t>2505099</t>
  </si>
  <si>
    <t>25.-27.05./2x ubyt.,strava lektori - škol. UEFA A</t>
  </si>
  <si>
    <t>5125001351</t>
  </si>
  <si>
    <t>25023</t>
  </si>
  <si>
    <t>43 h/prenájom miestnosti - školenie UEFA B BA</t>
  </si>
  <si>
    <t>47454245</t>
  </si>
  <si>
    <t>RED18 s.r.o.</t>
  </si>
  <si>
    <t>5125000082</t>
  </si>
  <si>
    <t>20250025</t>
  </si>
  <si>
    <t>07.-15.02./lieky a výž.doplnky pre SR U17</t>
  </si>
  <si>
    <t>5125000083</t>
  </si>
  <si>
    <t>20250026</t>
  </si>
  <si>
    <t>09.-12.02./lieky a výž.doplnky pre SR U16</t>
  </si>
  <si>
    <t>5125000189</t>
  </si>
  <si>
    <t>20250045</t>
  </si>
  <si>
    <t>17.-25.02./lieky a výž.doplnky pre SR WA</t>
  </si>
  <si>
    <t>5125000190</t>
  </si>
  <si>
    <t>17.-27.02./lieky a výž.doplnky pre SR WU19</t>
  </si>
  <si>
    <t>5125000607</t>
  </si>
  <si>
    <t>2025200051</t>
  </si>
  <si>
    <t>21.03./usporiadateľská služba SR21 - Nemecko</t>
  </si>
  <si>
    <t>5125000655</t>
  </si>
  <si>
    <t>2025200052</t>
  </si>
  <si>
    <t>25.03./usporiadateľská služba SR21 - Francúzsko</t>
  </si>
  <si>
    <t>5125000807</t>
  </si>
  <si>
    <t>25.02./usporiadateľská služba SRWA - Moldavsko</t>
  </si>
  <si>
    <t>36362808</t>
  </si>
  <si>
    <t>STUHA s.r.o.</t>
  </si>
  <si>
    <t>5125000827</t>
  </si>
  <si>
    <t>5125000828</t>
  </si>
  <si>
    <t>24.03./usporiadateľská služba SR21 - Francúzsko</t>
  </si>
  <si>
    <t>5125000572</t>
  </si>
  <si>
    <t>250216</t>
  </si>
  <si>
    <t>14.-26.03./refund.mzdy lekára SR17-KME Chorvátsko</t>
  </si>
  <si>
    <t>5125000299</t>
  </si>
  <si>
    <t>17.02.-25.02./služby maséra SRWA-2PZ FRO,MDL</t>
  </si>
  <si>
    <t>Veronika Rybárová</t>
  </si>
  <si>
    <t>5125000717</t>
  </si>
  <si>
    <t>2565400085</t>
  </si>
  <si>
    <t>306 sád /regionálny rozdhodcovia Macron 1sada/250€</t>
  </si>
  <si>
    <t>5125000500</t>
  </si>
  <si>
    <t>17.03./tréner brankárov-brankársky kemp dievčat</t>
  </si>
  <si>
    <t>56359098</t>
  </si>
  <si>
    <t>Hablák GK Academy s.r.o.</t>
  </si>
  <si>
    <t>5125000835</t>
  </si>
  <si>
    <t>202515</t>
  </si>
  <si>
    <t>07.04./tréner brankáriek - brank.kemp dievčat v PP</t>
  </si>
  <si>
    <t>5125000606</t>
  </si>
  <si>
    <t>19.-20.03./sprievod tímu Slovinsko</t>
  </si>
  <si>
    <t>56780559</t>
  </si>
  <si>
    <t>KARA s.r.o.</t>
  </si>
  <si>
    <t>5125000751</t>
  </si>
  <si>
    <t>23.-24.03./sprievod tímu Francúzsko U21</t>
  </si>
  <si>
    <t>5125001352</t>
  </si>
  <si>
    <t>25024</t>
  </si>
  <si>
    <t>49 h/prenájom miestnosti - školenie UEFA C BA</t>
  </si>
  <si>
    <t>5125001873</t>
  </si>
  <si>
    <t>8</t>
  </si>
  <si>
    <t>06/2025 - asistent trénera SR A</t>
  </si>
  <si>
    <t>5125001891</t>
  </si>
  <si>
    <t>6</t>
  </si>
  <si>
    <t>06/2025 - kondičný tréner SR A</t>
  </si>
  <si>
    <t>5125001930</t>
  </si>
  <si>
    <t>092025</t>
  </si>
  <si>
    <t>06/2025 - technický manažér SR A</t>
  </si>
  <si>
    <t>5125001874</t>
  </si>
  <si>
    <t>5125001929</t>
  </si>
  <si>
    <t>06/2025 - videoanalytik SR A</t>
  </si>
  <si>
    <t>5125001216</t>
  </si>
  <si>
    <t>25007</t>
  </si>
  <si>
    <t>18 h/lektor - školenie UEFA PRO 25/26</t>
  </si>
  <si>
    <t>53408845</t>
  </si>
  <si>
    <t>ARITAMA s.r.o.</t>
  </si>
  <si>
    <t>330043</t>
  </si>
  <si>
    <t>997725441</t>
  </si>
  <si>
    <t>330038</t>
  </si>
  <si>
    <t>585349196</t>
  </si>
  <si>
    <t>330061</t>
  </si>
  <si>
    <t>82279923</t>
  </si>
  <si>
    <t>330046</t>
  </si>
  <si>
    <t>85151188</t>
  </si>
  <si>
    <t>330060</t>
  </si>
  <si>
    <t>799804674</t>
  </si>
  <si>
    <t>330052</t>
  </si>
  <si>
    <t>540002682</t>
  </si>
  <si>
    <t>330050</t>
  </si>
  <si>
    <t>975052184</t>
  </si>
  <si>
    <t>330051</t>
  </si>
  <si>
    <t>257527433</t>
  </si>
  <si>
    <t>330057</t>
  </si>
  <si>
    <t>952378927</t>
  </si>
  <si>
    <t>330056</t>
  </si>
  <si>
    <t>669903678</t>
  </si>
  <si>
    <t>330059</t>
  </si>
  <si>
    <t>517329425</t>
  </si>
  <si>
    <t>330063</t>
  </si>
  <si>
    <t>647230421</t>
  </si>
  <si>
    <t>330049</t>
  </si>
  <si>
    <t>692576935</t>
  </si>
  <si>
    <t>330047</t>
  </si>
  <si>
    <t>127626437</t>
  </si>
  <si>
    <t>330042</t>
  </si>
  <si>
    <t>715250192</t>
  </si>
  <si>
    <t>330044</t>
  </si>
  <si>
    <t>280200690</t>
  </si>
  <si>
    <t>330045</t>
  </si>
  <si>
    <t>562675939</t>
  </si>
  <si>
    <t>330041</t>
  </si>
  <si>
    <t>432774943</t>
  </si>
  <si>
    <t>330040</t>
  </si>
  <si>
    <t>150299694</t>
  </si>
  <si>
    <t>330058</t>
  </si>
  <si>
    <t>234854176</t>
  </si>
  <si>
    <t>330062</t>
  </si>
  <si>
    <t>364755172</t>
  </si>
  <si>
    <t>330053</t>
  </si>
  <si>
    <t>822477931</t>
  </si>
  <si>
    <t>51477599</t>
  </si>
  <si>
    <t>330048</t>
  </si>
  <si>
    <t>410101686</t>
  </si>
  <si>
    <t>330055</t>
  </si>
  <si>
    <t>387428429</t>
  </si>
  <si>
    <t>330054</t>
  </si>
  <si>
    <t>104953180</t>
  </si>
  <si>
    <t>330039</t>
  </si>
  <si>
    <t>867824445</t>
  </si>
  <si>
    <t>1925000672</t>
  </si>
  <si>
    <t>142025</t>
  </si>
  <si>
    <t>00693171</t>
  </si>
  <si>
    <t>271155-271322</t>
  </si>
  <si>
    <t>odmena trénera FA, UTM 06/2025, počet 167</t>
  </si>
  <si>
    <t>5125001438</t>
  </si>
  <si>
    <t>332500317</t>
  </si>
  <si>
    <t>UTM=31.05./preprava pre FC Petržalka</t>
  </si>
  <si>
    <t>1925000673</t>
  </si>
  <si>
    <t>230585</t>
  </si>
  <si>
    <t>finan.príspevok 2Q Futsal zmluva MSSVaR</t>
  </si>
  <si>
    <t>5125001637</t>
  </si>
  <si>
    <t>01.-06.06./strážna služba SRA - LN GR,ISR</t>
  </si>
  <si>
    <t>47321580</t>
  </si>
  <si>
    <t>COSP s.r.o.</t>
  </si>
  <si>
    <t>5125000444</t>
  </si>
  <si>
    <t>12091</t>
  </si>
  <si>
    <t>XPS Network licencia</t>
  </si>
  <si>
    <t>Sideline Sports a Islandi</t>
  </si>
  <si>
    <t>5125000115</t>
  </si>
  <si>
    <t>20250152</t>
  </si>
  <si>
    <t>84ks - športový výstroj pre rozhodcov SOFZ</t>
  </si>
  <si>
    <t>5125000808</t>
  </si>
  <si>
    <t>20250590</t>
  </si>
  <si>
    <t>20ks/lopty - regionálny turnaj U14</t>
  </si>
  <si>
    <t>5125001477</t>
  </si>
  <si>
    <t>2500302</t>
  </si>
  <si>
    <t>UTM=40ks/sada dresov pre FK Humenné</t>
  </si>
  <si>
    <t>00698113</t>
  </si>
  <si>
    <t>ATAK, výrobné družstvo</t>
  </si>
  <si>
    <t>5125000969</t>
  </si>
  <si>
    <t>32025022</t>
  </si>
  <si>
    <t>28.02./fyzio diagnostika SRWA - Lamešová</t>
  </si>
  <si>
    <t>30853923</t>
  </si>
  <si>
    <t>Národné športové centrum</t>
  </si>
  <si>
    <t>5125000861</t>
  </si>
  <si>
    <t>2025350213</t>
  </si>
  <si>
    <t>31.03.-01.04./11x ubyt.,strava,ost.-škol.UEFA GKA</t>
  </si>
  <si>
    <t>5125001068</t>
  </si>
  <si>
    <t>250204</t>
  </si>
  <si>
    <t>26.-30.04./preprava pre ZsFZ - RT U14/NR-PP-NR</t>
  </si>
  <si>
    <t>5125001069</t>
  </si>
  <si>
    <t>250205</t>
  </si>
  <si>
    <t>26.-30.04./preprava pre BFZ - RT U14/BA-PP-BA</t>
  </si>
  <si>
    <t>5125001104</t>
  </si>
  <si>
    <t>27.,28.04. a 03.05./preprava SR U15/DS-VIE-BA</t>
  </si>
  <si>
    <t>5125000383</t>
  </si>
  <si>
    <t>225041</t>
  </si>
  <si>
    <t>17.-25.02./prenájom prístroja Tecar pre SRWA</t>
  </si>
  <si>
    <t>35696486</t>
  </si>
  <si>
    <t>IRZ, spol. s r.o.</t>
  </si>
  <si>
    <t>5125000932</t>
  </si>
  <si>
    <t>225052</t>
  </si>
  <si>
    <t>31.03.-09.04./prenájom prístroja Tecar pre SRWA</t>
  </si>
  <si>
    <t>5125001157</t>
  </si>
  <si>
    <t>139393718</t>
  </si>
  <si>
    <t>01.05./prenosné WC - finále Slovnaft Cup</t>
  </si>
  <si>
    <t>36383074</t>
  </si>
  <si>
    <t>TOI TOI &amp; DIXI , s.r.o.</t>
  </si>
  <si>
    <t>5125001468</t>
  </si>
  <si>
    <t>2500104</t>
  </si>
  <si>
    <t>29.-5.-1.6./40x ubyt.,strava,ost.-seminár R,AR SFZ</t>
  </si>
  <si>
    <t>36650412</t>
  </si>
  <si>
    <t>REMESLO TERMÁL s.r.o.</t>
  </si>
  <si>
    <t>5125001344</t>
  </si>
  <si>
    <t>2025005149</t>
  </si>
  <si>
    <t>05.-06.05./11x ubyt.,strava,ost.-školenie UEFA GKA</t>
  </si>
  <si>
    <t>36845981</t>
  </si>
  <si>
    <t>ALEXANDRA HOTEL s.r.o.</t>
  </si>
  <si>
    <t>5125001720</t>
  </si>
  <si>
    <t>2025000122</t>
  </si>
  <si>
    <t>17.-19.06./ubyt.,strava - inšpekcia UEFA</t>
  </si>
  <si>
    <t>5125000281</t>
  </si>
  <si>
    <t>1002500022</t>
  </si>
  <si>
    <t>UTM=10ks/športový výstroj pre MŠK Rimavská Sobota</t>
  </si>
  <si>
    <t>5125001175</t>
  </si>
  <si>
    <t>1002500115</t>
  </si>
  <si>
    <t>UTM=63ks/športové potreby pre MFK Vranov n.Topľou</t>
  </si>
  <si>
    <t>5125001181</t>
  </si>
  <si>
    <t>542025</t>
  </si>
  <si>
    <t>14 h/lektor,mentor,organizátor-školenie UEFA B BA</t>
  </si>
  <si>
    <t>47338075</t>
  </si>
  <si>
    <t>Mgr. Michal Kováč</t>
  </si>
  <si>
    <t>5125000584</t>
  </si>
  <si>
    <t>250327</t>
  </si>
  <si>
    <t>16.-23.03./výživové doplnky SR A - LN Slovinsko</t>
  </si>
  <si>
    <t>5125000600</t>
  </si>
  <si>
    <t>250350</t>
  </si>
  <si>
    <t>13.-26.03./prenájom Normatec Pulse System pre SR17</t>
  </si>
  <si>
    <t>5125000601</t>
  </si>
  <si>
    <t>250351</t>
  </si>
  <si>
    <t>15.-25.03./prenájom Normatec Pulse System pre SR21</t>
  </si>
  <si>
    <t>5125000602</t>
  </si>
  <si>
    <t>250352</t>
  </si>
  <si>
    <t>5125000316</t>
  </si>
  <si>
    <t>UTM=3x preprava pre FK Tatran Liptovský Mikuláš</t>
  </si>
  <si>
    <t>37379411</t>
  </si>
  <si>
    <t>Stanislav Kuzma - Autobusová D</t>
  </si>
  <si>
    <t>5125001329</t>
  </si>
  <si>
    <t>0182025</t>
  </si>
  <si>
    <t>5125000592</t>
  </si>
  <si>
    <t>2220250044</t>
  </si>
  <si>
    <t>16.-24.03./refund.mzdy lekára SR21 - 2PZ GER,FRA</t>
  </si>
  <si>
    <t>31936415</t>
  </si>
  <si>
    <t>Ústredná vojenská nemocnica SN</t>
  </si>
  <si>
    <t>5125001172</t>
  </si>
  <si>
    <t>10250037</t>
  </si>
  <si>
    <t>UTM=05.05./25x stava pre FK Humenné</t>
  </si>
  <si>
    <t>33150699</t>
  </si>
  <si>
    <t>5125000588</t>
  </si>
  <si>
    <t>250100363</t>
  </si>
  <si>
    <t>2ks/gély na regeneráciu pre SR A</t>
  </si>
  <si>
    <t>52116603</t>
  </si>
  <si>
    <t>Winmed, s.r.o.</t>
  </si>
  <si>
    <t>5125000859</t>
  </si>
  <si>
    <t>2025060</t>
  </si>
  <si>
    <t>03/2025 - zdravotná služba pre reprezentácie</t>
  </si>
  <si>
    <t>52781810</t>
  </si>
  <si>
    <t>AP Rescue, s.r.o.</t>
  </si>
  <si>
    <t>5125001195</t>
  </si>
  <si>
    <t>08.05./služba hlásateľa - finále SP žien</t>
  </si>
  <si>
    <t>52345785</t>
  </si>
  <si>
    <t>Marián Červenka</t>
  </si>
  <si>
    <t>5125001363</t>
  </si>
  <si>
    <t>10250008</t>
  </si>
  <si>
    <t>19 h/mentor, lektor - školenie UEFA B BB</t>
  </si>
  <si>
    <t>5125001251</t>
  </si>
  <si>
    <t>25054</t>
  </si>
  <si>
    <t>Slovenský Červený kríž, územný</t>
  </si>
  <si>
    <t>5125001207</t>
  </si>
  <si>
    <t>20250012</t>
  </si>
  <si>
    <t>05.-12.05./tréner brankárov U16-turnaj Čierna Hora</t>
  </si>
  <si>
    <t>5125001242</t>
  </si>
  <si>
    <t>2502075</t>
  </si>
  <si>
    <t>UTM=923x strava pre MFK Vranov nad Topľou</t>
  </si>
  <si>
    <t>34899898</t>
  </si>
  <si>
    <t>5125000919</t>
  </si>
  <si>
    <t>25210007</t>
  </si>
  <si>
    <t>17.03./tréner brankárok - brank.kemp T.Lomnica</t>
  </si>
  <si>
    <t>5125001120</t>
  </si>
  <si>
    <t>20250502</t>
  </si>
  <si>
    <t>53111966</t>
  </si>
  <si>
    <t>PhDr. Mojmír Trebuňák</t>
  </si>
  <si>
    <t>5125000922</t>
  </si>
  <si>
    <t>2025313</t>
  </si>
  <si>
    <t>14.-17.04./prenájom štadióna pre SR WU15</t>
  </si>
  <si>
    <t>42273668</t>
  </si>
  <si>
    <t>Správa majetku mesta</t>
  </si>
  <si>
    <t>5125000952</t>
  </si>
  <si>
    <t>2025314</t>
  </si>
  <si>
    <t>14.-17.04./prenájom bazéna pre SR WU15</t>
  </si>
  <si>
    <t>5125001183</t>
  </si>
  <si>
    <t>250200141</t>
  </si>
  <si>
    <t>UTM=50ks/výživové doplnky pre MFK Tatran L.Mikuláš</t>
  </si>
  <si>
    <t>VITAR Sport, s.r.o.</t>
  </si>
  <si>
    <t>5125000386</t>
  </si>
  <si>
    <t>250030</t>
  </si>
  <si>
    <t>04.03./prenájom štadióna - fyz.previerky R SFZ</t>
  </si>
  <si>
    <t>56243693</t>
  </si>
  <si>
    <t>FK Spartak Dubnica nad Váhom a</t>
  </si>
  <si>
    <t>5125000590</t>
  </si>
  <si>
    <t>202500008</t>
  </si>
  <si>
    <t>1.-12.3./refund.mzdy lekára SR WU17-KME Francúzsko</t>
  </si>
  <si>
    <t>55129421</t>
  </si>
  <si>
    <t>Sagex Performance, s.r.o.</t>
  </si>
  <si>
    <t>5125000928</t>
  </si>
  <si>
    <t>25210008</t>
  </si>
  <si>
    <t>31.03.-09.04./tréner brankárok SRWA-LN GIB,MDA</t>
  </si>
  <si>
    <t>5125001250</t>
  </si>
  <si>
    <t>24250394</t>
  </si>
  <si>
    <t>FA=16.-18.05./ubytovanie pre ŠK Slovan Bratislava</t>
  </si>
  <si>
    <t>31391621</t>
  </si>
  <si>
    <t>STH - Stavohotely, a.s.</t>
  </si>
  <si>
    <t>5125001111</t>
  </si>
  <si>
    <t>UTM=30x prenájom HP pre FKM Karlova Ves</t>
  </si>
  <si>
    <t>31783619</t>
  </si>
  <si>
    <t>5125001165</t>
  </si>
  <si>
    <t>42377315</t>
  </si>
  <si>
    <t>5125001641</t>
  </si>
  <si>
    <t>2025000091</t>
  </si>
  <si>
    <t>31.05.-12.06./51x ubyt.,strava,ost. SRA-LN GR,ISR</t>
  </si>
  <si>
    <t>5125001194</t>
  </si>
  <si>
    <t>UTM=103ks/tréningové pomôcky pre MFK Tatran LM</t>
  </si>
  <si>
    <t>46098461</t>
  </si>
  <si>
    <t>Katarína Bombová -BOMBOVKY</t>
  </si>
  <si>
    <t>5125001896</t>
  </si>
  <si>
    <t>5020252391</t>
  </si>
  <si>
    <t>04.-29.06./39x ubyt.,strava,ost. SR21 - ME U21</t>
  </si>
  <si>
    <t>5125000721</t>
  </si>
  <si>
    <t>24.03. - prenájom štadióna SR21/Francúzsko</t>
  </si>
  <si>
    <t>46682848</t>
  </si>
  <si>
    <t>City - Arena a.s.</t>
  </si>
  <si>
    <t>5125001593</t>
  </si>
  <si>
    <t>10250142</t>
  </si>
  <si>
    <t>30.-31.05./38x ubyt.,ost. SRWA - LN GIB,F.Ostrovy</t>
  </si>
  <si>
    <t>47504781</t>
  </si>
  <si>
    <t>HI Kongres Hotel Žilina</t>
  </si>
  <si>
    <t>5125001099</t>
  </si>
  <si>
    <t>04.-12.02./tréner brankáriek WU17 - 2PZ TUR,Maroko</t>
  </si>
  <si>
    <t>Martin Poloha</t>
  </si>
  <si>
    <t>5125000855</t>
  </si>
  <si>
    <t>1.-12.3./tréner brankáriek SR WU17-KME Francúzsko</t>
  </si>
  <si>
    <t>5125000856</t>
  </si>
  <si>
    <t>31.03./tréner brankáriek-brank.kemp dievčat v BB</t>
  </si>
  <si>
    <t>5125001547</t>
  </si>
  <si>
    <t>26.05.-04.06./strážna služba SR21 - PZ Slovinsko</t>
  </si>
  <si>
    <t>5125000943</t>
  </si>
  <si>
    <t>20250021</t>
  </si>
  <si>
    <t>27.-29.04./11x ubytovanie del.osoby - školenie VAR</t>
  </si>
  <si>
    <t>43825761</t>
  </si>
  <si>
    <t>MK - Gastro servis, s.r.o.</t>
  </si>
  <si>
    <t>5125001255</t>
  </si>
  <si>
    <t>0525</t>
  </si>
  <si>
    <t>33 h/inštruktor,člen komisie - školenie UEFA C DS</t>
  </si>
  <si>
    <t>5125001613</t>
  </si>
  <si>
    <t>202503416</t>
  </si>
  <si>
    <t>27.05.-04.06./42x ubyt.,strava - tréning.kemp SR21</t>
  </si>
  <si>
    <t>ATU52752604</t>
  </si>
  <si>
    <t>Dilly`s Wellnesshotel GmbH</t>
  </si>
  <si>
    <t>5124004246</t>
  </si>
  <si>
    <t>20240333</t>
  </si>
  <si>
    <t>11/2024 - externý servis prevádzka VAR</t>
  </si>
  <si>
    <t>5125000182</t>
  </si>
  <si>
    <t>2250069</t>
  </si>
  <si>
    <t>oblečenie pre šudentov - školenie UEFA C BA 24/25</t>
  </si>
  <si>
    <t>5125001159</t>
  </si>
  <si>
    <t>27.04.-03.05./asistent trénera U15 - turnaj Fínsko</t>
  </si>
  <si>
    <t>5125000849</t>
  </si>
  <si>
    <t>202002</t>
  </si>
  <si>
    <t>19.-20.03./tlmočenie - tlačová konferencia SVK-SVN</t>
  </si>
  <si>
    <t>53947282</t>
  </si>
  <si>
    <t>Dr. Miha Kragelj</t>
  </si>
  <si>
    <t>5125001033</t>
  </si>
  <si>
    <t>31.03.-09.04./služby masérra SRWA-LN GIB,MDA</t>
  </si>
  <si>
    <t>FO1228941</t>
  </si>
  <si>
    <t>5125000391</t>
  </si>
  <si>
    <t>20250003</t>
  </si>
  <si>
    <t>17.-25.02./služby maséra SRWA - LN FRO,MDA</t>
  </si>
  <si>
    <t>53143612</t>
  </si>
  <si>
    <t>Bc. Pavel Očoveji EFFECTMASS</t>
  </si>
  <si>
    <t>5125000972</t>
  </si>
  <si>
    <t>31.03.-09.04./služby kustóda SRWA-LN GIB,MDA</t>
  </si>
  <si>
    <t>5125001226</t>
  </si>
  <si>
    <t>20250011</t>
  </si>
  <si>
    <t>31.3.-9.4./služba fyzioterapeuta SRWA-LN GIB,MDA</t>
  </si>
  <si>
    <t>5125000966</t>
  </si>
  <si>
    <t>17.04./asistent trénera SR WU15</t>
  </si>
  <si>
    <t>51214202</t>
  </si>
  <si>
    <t>HM - odobný tréner futbalu mlá</t>
  </si>
  <si>
    <t>5125001200</t>
  </si>
  <si>
    <t>28.-30.04./zdravotná starostlivosť - RT U14 Poprad</t>
  </si>
  <si>
    <t>41007131</t>
  </si>
  <si>
    <t>PhDr. Mgr. Martin Šefc, MPH</t>
  </si>
  <si>
    <t>5125000364</t>
  </si>
  <si>
    <t>19.02./MRI vyšetrenie SRWA - Šurnovská,Morávková</t>
  </si>
  <si>
    <t>53581733</t>
  </si>
  <si>
    <t>Medirad s.r.o.</t>
  </si>
  <si>
    <t>5125000974</t>
  </si>
  <si>
    <t>13.-17.04./služby maséra SR18 - 2PZ S.Macedónsko</t>
  </si>
  <si>
    <t>5125001156</t>
  </si>
  <si>
    <t>UTM=01.05./16x strava pre MŠK Rimavská Sobota</t>
  </si>
  <si>
    <t>50449991</t>
  </si>
  <si>
    <t>5125001267</t>
  </si>
  <si>
    <t>UTM=07.05./42x strava pre MŠK Rimavská Sobota</t>
  </si>
  <si>
    <t>5125001269</t>
  </si>
  <si>
    <t>UTM=15.05./18x strava pre MŠK Rimavská Sobota</t>
  </si>
  <si>
    <t>5125000829</t>
  </si>
  <si>
    <t>14.-26.03./kondičný tréner SR17 - KME Chorvátsko</t>
  </si>
  <si>
    <t>5125001119</t>
  </si>
  <si>
    <t>1020250001</t>
  </si>
  <si>
    <t>FA=testovanie hráčov FC Petržalka</t>
  </si>
  <si>
    <t>51698994</t>
  </si>
  <si>
    <t>NINE SPORT s. r. o.</t>
  </si>
  <si>
    <t>5125000169</t>
  </si>
  <si>
    <t>09.-11.02./kondičný tréner - brank. kemp dievčat</t>
  </si>
  <si>
    <t>55928838</t>
  </si>
  <si>
    <t>Sport Testing s.r.o.</t>
  </si>
  <si>
    <t>5125000242</t>
  </si>
  <si>
    <t>10.02./testovanie brankárok - brank.kemp v Korni</t>
  </si>
  <si>
    <t>5125000574</t>
  </si>
  <si>
    <t>20250005</t>
  </si>
  <si>
    <t>10.,17. a 24.03./tréner brankáriek-brank.kempy WU</t>
  </si>
  <si>
    <t>5125000724</t>
  </si>
  <si>
    <t>10.,17. a 24.03/test.brankárok - brank.kempy BB,PP</t>
  </si>
  <si>
    <t>5125001128</t>
  </si>
  <si>
    <t>27.04.-03.05./tréner brankárov U15 - turnaj Fínsko</t>
  </si>
  <si>
    <t>5125001237</t>
  </si>
  <si>
    <t>6 h/lektor,inštruktor - školenie UEFA B BA</t>
  </si>
  <si>
    <t>1925000678</t>
  </si>
  <si>
    <t>2025027</t>
  </si>
  <si>
    <t>1925000676</t>
  </si>
  <si>
    <t>250006</t>
  </si>
  <si>
    <t>1925000677</t>
  </si>
  <si>
    <t>20240005</t>
  </si>
  <si>
    <t>04/2024prepl.deleg.osôb mládež.súť.</t>
  </si>
  <si>
    <t>1925000674</t>
  </si>
  <si>
    <t>20250402</t>
  </si>
  <si>
    <t>330066</t>
  </si>
  <si>
    <t>494656168</t>
  </si>
  <si>
    <t>330068</t>
  </si>
  <si>
    <t>59606666</t>
  </si>
  <si>
    <t>330082</t>
  </si>
  <si>
    <t>14260152</t>
  </si>
  <si>
    <t>330086</t>
  </si>
  <si>
    <t>144161148</t>
  </si>
  <si>
    <t>330071</t>
  </si>
  <si>
    <t>907032413</t>
  </si>
  <si>
    <t>330077</t>
  </si>
  <si>
    <t>601883907</t>
  </si>
  <si>
    <t>330075</t>
  </si>
  <si>
    <t>36933409</t>
  </si>
  <si>
    <t>330069</t>
  </si>
  <si>
    <t>342081915</t>
  </si>
  <si>
    <t>330084</t>
  </si>
  <si>
    <t>579210650</t>
  </si>
  <si>
    <t>330081</t>
  </si>
  <si>
    <t>731784903</t>
  </si>
  <si>
    <t>330083</t>
  </si>
  <si>
    <t>296735401</t>
  </si>
  <si>
    <t>330087</t>
  </si>
  <si>
    <t>709111646</t>
  </si>
  <si>
    <t>330070</t>
  </si>
  <si>
    <t>624557164</t>
  </si>
  <si>
    <t>330072</t>
  </si>
  <si>
    <t>189507662</t>
  </si>
  <si>
    <t>330065</t>
  </si>
  <si>
    <t>212180919</t>
  </si>
  <si>
    <t>330064</t>
  </si>
  <si>
    <t>929705670</t>
  </si>
  <si>
    <t>330074</t>
  </si>
  <si>
    <t>754458160</t>
  </si>
  <si>
    <t>330078</t>
  </si>
  <si>
    <t>884359156</t>
  </si>
  <si>
    <t>330067</t>
  </si>
  <si>
    <t>777131417</t>
  </si>
  <si>
    <t>330080</t>
  </si>
  <si>
    <t>449309654</t>
  </si>
  <si>
    <t>330076</t>
  </si>
  <si>
    <t>319408658</t>
  </si>
  <si>
    <t>330085</t>
  </si>
  <si>
    <t>861685899</t>
  </si>
  <si>
    <t>330079</t>
  </si>
  <si>
    <t>166834405</t>
  </si>
  <si>
    <t>330073</t>
  </si>
  <si>
    <t>471982911</t>
  </si>
  <si>
    <t>290016</t>
  </si>
  <si>
    <t>105958</t>
  </si>
  <si>
    <t>vreckové SVK-SVN 20.03.25</t>
  </si>
  <si>
    <t>hráč reprezentácie č.9</t>
  </si>
  <si>
    <t>290003</t>
  </si>
  <si>
    <t>116871</t>
  </si>
  <si>
    <t>hráč reprezentácie č.14</t>
  </si>
  <si>
    <t>290021</t>
  </si>
  <si>
    <t>116873</t>
  </si>
  <si>
    <t>hráč reprezentácie č.30</t>
  </si>
  <si>
    <t>290008</t>
  </si>
  <si>
    <t>127084</t>
  </si>
  <si>
    <t>hráč reprezentácie č.17</t>
  </si>
  <si>
    <t>290023</t>
  </si>
  <si>
    <t>127238</t>
  </si>
  <si>
    <t>hráč reprezentácie č.18</t>
  </si>
  <si>
    <t>290024</t>
  </si>
  <si>
    <t>144088</t>
  </si>
  <si>
    <t>hráč reprezentácie č.24</t>
  </si>
  <si>
    <t>290019</t>
  </si>
  <si>
    <t>153012</t>
  </si>
  <si>
    <t>hráč reprezentácie č.26</t>
  </si>
  <si>
    <t>290012</t>
  </si>
  <si>
    <t>153013</t>
  </si>
  <si>
    <t>hráč reprezentácie č.31</t>
  </si>
  <si>
    <t>290006</t>
  </si>
  <si>
    <t>161371</t>
  </si>
  <si>
    <t>290013</t>
  </si>
  <si>
    <t>162359</t>
  </si>
  <si>
    <t>hráč reprezentácie č.32</t>
  </si>
  <si>
    <t>5125001421</t>
  </si>
  <si>
    <t>2542000237</t>
  </si>
  <si>
    <t>29.-31.05./8x ubyt.,strava del.osoby - LN SRWA-GIB</t>
  </si>
  <si>
    <t>31652239</t>
  </si>
  <si>
    <t>OZEX s.r.o. Prešov</t>
  </si>
  <si>
    <t>290007</t>
  </si>
  <si>
    <t>104879</t>
  </si>
  <si>
    <t>hráč reprezentácie č.1</t>
  </si>
  <si>
    <t>290001</t>
  </si>
  <si>
    <t>105936</t>
  </si>
  <si>
    <t>hráč reprezentácie č.2</t>
  </si>
  <si>
    <t>290005</t>
  </si>
  <si>
    <t>105937</t>
  </si>
  <si>
    <t>hráč reprezentácie č.3</t>
  </si>
  <si>
    <t>290010</t>
  </si>
  <si>
    <t>105941</t>
  </si>
  <si>
    <t>hráč reprezentácie č.4</t>
  </si>
  <si>
    <t>290018</t>
  </si>
  <si>
    <t>105946</t>
  </si>
  <si>
    <t>hráč reprezentácie č.5</t>
  </si>
  <si>
    <t>230515</t>
  </si>
  <si>
    <t>refundácia cestovných nákladov</t>
  </si>
  <si>
    <t>290017</t>
  </si>
  <si>
    <t>105950</t>
  </si>
  <si>
    <t>hráč reprezentácie č.6</t>
  </si>
  <si>
    <t>290015</t>
  </si>
  <si>
    <t>105953</t>
  </si>
  <si>
    <t>hráč reprezentácie č.7</t>
  </si>
  <si>
    <t>290020</t>
  </si>
  <si>
    <t>105956</t>
  </si>
  <si>
    <t>hráč reprezentácie č.8</t>
  </si>
  <si>
    <t>290014</t>
  </si>
  <si>
    <t>110385</t>
  </si>
  <si>
    <t>hráč reprezentácie č.11</t>
  </si>
  <si>
    <t>290027</t>
  </si>
  <si>
    <t>110387</t>
  </si>
  <si>
    <t>hráč reprezentácie č.29</t>
  </si>
  <si>
    <t>290009</t>
  </si>
  <si>
    <t>110388</t>
  </si>
  <si>
    <t>hráč reprezentácie č.12</t>
  </si>
  <si>
    <t>290002</t>
  </si>
  <si>
    <t>115618</t>
  </si>
  <si>
    <t>hráč reprezentácie č.13</t>
  </si>
  <si>
    <t>290025</t>
  </si>
  <si>
    <t>116874</t>
  </si>
  <si>
    <t>hráč reprezentácie č.15</t>
  </si>
  <si>
    <t>290011</t>
  </si>
  <si>
    <t>120296</t>
  </si>
  <si>
    <t>hráč reprezentácie č.16</t>
  </si>
  <si>
    <t>290022</t>
  </si>
  <si>
    <t>127239</t>
  </si>
  <si>
    <t>290004</t>
  </si>
  <si>
    <t>135529</t>
  </si>
  <si>
    <t>hráč reprezentácie č.22</t>
  </si>
  <si>
    <t>290026</t>
  </si>
  <si>
    <t>142579</t>
  </si>
  <si>
    <t>290028</t>
  </si>
  <si>
    <t>144179</t>
  </si>
  <si>
    <t>hráč reprezentácie č.25</t>
  </si>
  <si>
    <t>5125002336</t>
  </si>
  <si>
    <t>FA=05-08/2025 - preprava pre FK Pohronie</t>
  </si>
  <si>
    <t>47006480</t>
  </si>
  <si>
    <t>36534994</t>
  </si>
  <si>
    <t>5125002098</t>
  </si>
  <si>
    <t>5125002524</t>
  </si>
  <si>
    <t>29.07.-03.08./12x ubyt.,strava R - UEFA miniturnaj</t>
  </si>
  <si>
    <t>34144790</t>
  </si>
  <si>
    <t>SLOVENSKÉ LIEČEBNÉ KÚPELE PIEŠ</t>
  </si>
  <si>
    <t>5125002519</t>
  </si>
  <si>
    <t>06.-08.09./54x ubytovanie SR A - kval.MS LUX</t>
  </si>
  <si>
    <t>LU29442109</t>
  </si>
  <si>
    <t>Sofitel Luxembourg Europe</t>
  </si>
  <si>
    <t>07.-10.09./36x ubyt.,strava,ost. SR21 - KME MDL</t>
  </si>
  <si>
    <t>Courtyard by Marriott Kishinev</t>
  </si>
  <si>
    <t>29.07.-02.08./ubyt.,strava R/MŠK ZA-Czestochowa</t>
  </si>
  <si>
    <t>31579060</t>
  </si>
  <si>
    <t>DOXX RESTAURANT s.r.o.</t>
  </si>
  <si>
    <t>5125001978</t>
  </si>
  <si>
    <t>2025505148</t>
  </si>
  <si>
    <t>05/2025 - preprava pri akciách repre</t>
  </si>
  <si>
    <t>5125001517</t>
  </si>
  <si>
    <t>20250031</t>
  </si>
  <si>
    <t>26.5.-4.6./služby fyzioterapeuta SR21-PZ Slovinsko</t>
  </si>
  <si>
    <t>46025324</t>
  </si>
  <si>
    <t>Mgr. Jozef Štieber</t>
  </si>
  <si>
    <t>5125001706</t>
  </si>
  <si>
    <t>20250037</t>
  </si>
  <si>
    <t>06.-18.06./služby fyzioterapeuta SR21 - ME U21</t>
  </si>
  <si>
    <t>5125001681</t>
  </si>
  <si>
    <t>2025060015</t>
  </si>
  <si>
    <t>01.-11.06./služby lekára SR A - LN GR,ISR</t>
  </si>
  <si>
    <t>34130322</t>
  </si>
  <si>
    <t>ÉDEN, spol. s.r.o.</t>
  </si>
  <si>
    <t>5125001686</t>
  </si>
  <si>
    <t>10</t>
  </si>
  <si>
    <t>01.-11.06./služby fyzioterapeuta SR A - LN GR,ISR</t>
  </si>
  <si>
    <t>51008637</t>
  </si>
  <si>
    <t>Marko Kopas</t>
  </si>
  <si>
    <t>5125001431</t>
  </si>
  <si>
    <t>250500003</t>
  </si>
  <si>
    <t>19.-23.05./služby videoanalytika SR20 - PZ Škótsko</t>
  </si>
  <si>
    <t>52604721</t>
  </si>
  <si>
    <t>Richard Kovács</t>
  </si>
  <si>
    <t>5125001356</t>
  </si>
  <si>
    <t>2025091</t>
  </si>
  <si>
    <t>UTM=40ks/športová výstroj pre FK Humenné</t>
  </si>
  <si>
    <t>31725457</t>
  </si>
  <si>
    <t>5125001597</t>
  </si>
  <si>
    <t>2025105</t>
  </si>
  <si>
    <t>UTM=491ks/športová výstroj pre Slavoj Trebišov</t>
  </si>
  <si>
    <t>5125001583</t>
  </si>
  <si>
    <t>2025068</t>
  </si>
  <si>
    <t>UTM=športový výstroj pre Partizán Bardejov</t>
  </si>
  <si>
    <t>5125001606</t>
  </si>
  <si>
    <t>12500787</t>
  </si>
  <si>
    <t>CAKAT=76ks/športová výstroj pre MŠK P.Bystrica</t>
  </si>
  <si>
    <t>5125001314</t>
  </si>
  <si>
    <t>25063</t>
  </si>
  <si>
    <t>CAKAT=85x strava pre Partizán Bardejov BŠK</t>
  </si>
  <si>
    <t>36823422</t>
  </si>
  <si>
    <t>SETL SK,s.r.o.</t>
  </si>
  <si>
    <t>5125001411</t>
  </si>
  <si>
    <t>25064</t>
  </si>
  <si>
    <t>UTM=05-06/2025 - ubytovanie pre Partizán Bardejov</t>
  </si>
  <si>
    <t>5125001713</t>
  </si>
  <si>
    <t>2500076</t>
  </si>
  <si>
    <t>FA=regeneračné služby pre MFK Ružomberok</t>
  </si>
  <si>
    <t>43853854</t>
  </si>
  <si>
    <t>Ján Benedikovič - RESTAURANT B</t>
  </si>
  <si>
    <t>5125001176</t>
  </si>
  <si>
    <t>1002500116</t>
  </si>
  <si>
    <t>FA=48ks/lopty pre MFK Ružomberok</t>
  </si>
  <si>
    <t>5125001484</t>
  </si>
  <si>
    <t>150250</t>
  </si>
  <si>
    <t>UTM=83ks/športová výstroj pre FC Topoľčany</t>
  </si>
  <si>
    <t>5125001605</t>
  </si>
  <si>
    <t>150264</t>
  </si>
  <si>
    <t>CAKAT=83ks/športová výstroj pre FC Topoľčany</t>
  </si>
  <si>
    <t>5125001726</t>
  </si>
  <si>
    <t>250300</t>
  </si>
  <si>
    <t>FA=06.-10.06./preprava pre AS Trenčín</t>
  </si>
  <si>
    <t>48032247</t>
  </si>
  <si>
    <t>5125001116</t>
  </si>
  <si>
    <t>250485</t>
  </si>
  <si>
    <t>UTM=103ks/zdravotnícke pomôcky pre MFK Tatran LM</t>
  </si>
  <si>
    <t>5125001129</t>
  </si>
  <si>
    <t>250488</t>
  </si>
  <si>
    <t>FA=420ks/zdravotnícke pomôcky pre MFK Ružomberok</t>
  </si>
  <si>
    <t>5125001347</t>
  </si>
  <si>
    <t>250554</t>
  </si>
  <si>
    <t>FA=5ks/regenerečné pomôcky pre FC Spartak Trnava</t>
  </si>
  <si>
    <t>5125001522</t>
  </si>
  <si>
    <t>UTM=1ks/ochranná sieť pre MFK Vranov nad Topľou</t>
  </si>
  <si>
    <t>46129294</t>
  </si>
  <si>
    <t>Jozef  Pohlod</t>
  </si>
  <si>
    <t>5125001359</t>
  </si>
  <si>
    <t>2500001</t>
  </si>
  <si>
    <t>UTM=regeneračné služby pre Partizán Bardejov</t>
  </si>
  <si>
    <t>41549414</t>
  </si>
  <si>
    <t>Radoslav Hortulányi</t>
  </si>
  <si>
    <t>5125001281</t>
  </si>
  <si>
    <t>UTM=05-06/2025 - prenájom HP pre FKM Karlova Ves</t>
  </si>
  <si>
    <t>50409964</t>
  </si>
  <si>
    <t>ZŠ s materskou školou</t>
  </si>
  <si>
    <t>5125001346</t>
  </si>
  <si>
    <t>250100094</t>
  </si>
  <si>
    <t>UTM=24.05./13x strava pre FK Humenné</t>
  </si>
  <si>
    <t>36484709</t>
  </si>
  <si>
    <t>5125001671</t>
  </si>
  <si>
    <t>20250426</t>
  </si>
  <si>
    <t>UTM=40x strava pre FK Humenné</t>
  </si>
  <si>
    <t>40725049</t>
  </si>
  <si>
    <t>5125001388</t>
  </si>
  <si>
    <t>1020250013</t>
  </si>
  <si>
    <t>UTM=33x strava pre FK Humenné</t>
  </si>
  <si>
    <t>47601906</t>
  </si>
  <si>
    <t>RONI group s.r.o.</t>
  </si>
  <si>
    <t>5125001253</t>
  </si>
  <si>
    <t>200250832</t>
  </si>
  <si>
    <t>CAKAT=50ks/športová výstroj pre FC ŠTK Šamorín</t>
  </si>
  <si>
    <t>35700106</t>
  </si>
  <si>
    <t>EUROSPORTS s.r.o.</t>
  </si>
  <si>
    <t>5125001661</t>
  </si>
  <si>
    <t>192025</t>
  </si>
  <si>
    <t>CAKAT=regeneračné služby pre FK Nitra</t>
  </si>
  <si>
    <t>47788224</t>
  </si>
  <si>
    <t>Regeneračné centrum Skalka s.r</t>
  </si>
  <si>
    <t>5125001244</t>
  </si>
  <si>
    <t>2515099</t>
  </si>
  <si>
    <t>UTM=35x strava pre BŠK Partizán Bardejov</t>
  </si>
  <si>
    <t>36489247</t>
  </si>
  <si>
    <t>5125001786</t>
  </si>
  <si>
    <t>4425044</t>
  </si>
  <si>
    <t>UTM=20.-22.06./preprava pre FKM Karlova Ves</t>
  </si>
  <si>
    <t>5125001358</t>
  </si>
  <si>
    <t>UTM=27ks/potlač dresov pre MFK Vranov n.Topľou</t>
  </si>
  <si>
    <t>55877672</t>
  </si>
  <si>
    <t>Reklamný kurér s. r. o.</t>
  </si>
  <si>
    <t>5125001776</t>
  </si>
  <si>
    <t>20250078</t>
  </si>
  <si>
    <t>UTM=40x potlač výstroje pre MFK Vranov nad Topľou</t>
  </si>
  <si>
    <t>5125001968</t>
  </si>
  <si>
    <t>20250098</t>
  </si>
  <si>
    <t>CAKAT=14.-19.07./sústredenie pre FC ŠTK Šamorín</t>
  </si>
  <si>
    <t>50916173</t>
  </si>
  <si>
    <t>Mgr. Tomáš Balogh</t>
  </si>
  <si>
    <t>5125001282</t>
  </si>
  <si>
    <t>250100018</t>
  </si>
  <si>
    <t>UTM=63ks/tréningová výstroj pre FK Slovan Levice</t>
  </si>
  <si>
    <t>5125001098</t>
  </si>
  <si>
    <t>1020250081</t>
  </si>
  <si>
    <t>FA=35ks/športové vybavenie pre FC Spartak Trnava</t>
  </si>
  <si>
    <t>367 986 31</t>
  </si>
  <si>
    <t>ProActive, s.r.o., </t>
  </si>
  <si>
    <t>5125001313</t>
  </si>
  <si>
    <t>250011</t>
  </si>
  <si>
    <t>UTM=37x strava pre Partizán Bardejov BŠK</t>
  </si>
  <si>
    <t>48249327</t>
  </si>
  <si>
    <t>FENIX MI, s.r.o.</t>
  </si>
  <si>
    <t>5125001603</t>
  </si>
  <si>
    <t>45025</t>
  </si>
  <si>
    <t>UTM=500ks/športová výstroj pre FC Tatran Prešov</t>
  </si>
  <si>
    <t>26206617</t>
  </si>
  <si>
    <t>5125001660</t>
  </si>
  <si>
    <t>2025000112</t>
  </si>
  <si>
    <t>UTM=30.06.-03.07./sústredenie pre MFK Dolný Kubín</t>
  </si>
  <si>
    <t>52977099</t>
  </si>
  <si>
    <t>Tbest, s.r.o.</t>
  </si>
  <si>
    <t>5125001790</t>
  </si>
  <si>
    <t>12500001</t>
  </si>
  <si>
    <t>UTM=294ks/strava pre MFK Snina</t>
  </si>
  <si>
    <t>52889289</t>
  </si>
  <si>
    <t>Jakub Kurej</t>
  </si>
  <si>
    <t>5125001719</t>
  </si>
  <si>
    <t>01.-11.06./služby fyzioterapeuta SR A - 2PZ GR,ISR</t>
  </si>
  <si>
    <t>46347437</t>
  </si>
  <si>
    <t>Bc. Martin Nozdrovický - Core</t>
  </si>
  <si>
    <t>5125001321</t>
  </si>
  <si>
    <t>19.-23.05./tréner brankárov SR20 - PZ Škótsko</t>
  </si>
  <si>
    <t>52431665</t>
  </si>
  <si>
    <t>5125001544</t>
  </si>
  <si>
    <t>26.5.-4.6./tréner brankárov SR21 - PZ Slovinsko</t>
  </si>
  <si>
    <t>5125001693</t>
  </si>
  <si>
    <t>052025</t>
  </si>
  <si>
    <t>06.-18.06./tréner brankárov SR21 - ME U21</t>
  </si>
  <si>
    <t>5125001857</t>
  </si>
  <si>
    <t>27.4.-5.5./tréner brankárov WU17 - turnaj Estónsko</t>
  </si>
  <si>
    <t>5125001735</t>
  </si>
  <si>
    <t>20250022</t>
  </si>
  <si>
    <t>46343083</t>
  </si>
  <si>
    <t>FYZIO.SAN s.r.o.</t>
  </si>
  <si>
    <t>5125001736</t>
  </si>
  <si>
    <t>20250023</t>
  </si>
  <si>
    <t>5125001680</t>
  </si>
  <si>
    <t>01.-11.06./tréner brankárov SR A - LN GR,ISR</t>
  </si>
  <si>
    <t>5125001685</t>
  </si>
  <si>
    <t>47731494</t>
  </si>
  <si>
    <t>Marek Mališ</t>
  </si>
  <si>
    <t>5125001308</t>
  </si>
  <si>
    <t>19.-23.05./kondičný tréner SR20 - PZ Škótsko</t>
  </si>
  <si>
    <t>52431819</t>
  </si>
  <si>
    <t>Mgr. Andrej Caban</t>
  </si>
  <si>
    <t>5125001542</t>
  </si>
  <si>
    <t>26.5.-4.6./kondičný tréner SR21 - PZ Slovinsko</t>
  </si>
  <si>
    <t>5125001689</t>
  </si>
  <si>
    <t>06.-18.06./kondičný tréner SR21 - ME U21</t>
  </si>
  <si>
    <t>5125001309</t>
  </si>
  <si>
    <t>19.-23.05./asistent trénera SR20 - PZ Škótsko</t>
  </si>
  <si>
    <t>40539695</t>
  </si>
  <si>
    <t>Mgr. Mário Auxt</t>
  </si>
  <si>
    <t>5125001519</t>
  </si>
  <si>
    <t>26.5.-4.6./asistent trénera SR21 - PZ Slovinsko</t>
  </si>
  <si>
    <t>5125001690</t>
  </si>
  <si>
    <t>06.-18.06./asistent trénera SR21 - ME U21</t>
  </si>
  <si>
    <t>5125001673</t>
  </si>
  <si>
    <t>2025029</t>
  </si>
  <si>
    <t>26.05.-04.06./mentálna príprava SRWA-LN GIB,FO</t>
  </si>
  <si>
    <t>5125001355</t>
  </si>
  <si>
    <t>19.-22.05./asistent trénera SR15 - 2PZ Rakúsko</t>
  </si>
  <si>
    <t>5125001419</t>
  </si>
  <si>
    <t>8 h/lektor,inštruktor - školenie UEFA PRO 24/25</t>
  </si>
  <si>
    <t>53207351</t>
  </si>
  <si>
    <t>David Brunn S&amp;C s.r.o.</t>
  </si>
  <si>
    <t>5125001678</t>
  </si>
  <si>
    <t>01.-11.06./kondičný tréner SR A - LN GR,ISR</t>
  </si>
  <si>
    <t>5125001645</t>
  </si>
  <si>
    <t>47523514</t>
  </si>
  <si>
    <t>OrthoPark s.r.o.</t>
  </si>
  <si>
    <t>5125001598</t>
  </si>
  <si>
    <t>18.-22.05./služby maséra SR18 - 2PZ Švajčiarsko</t>
  </si>
  <si>
    <t>5125001227</t>
  </si>
  <si>
    <t>05.-12.05./asistent trénera SR16 - turnaj Č.Hora</t>
  </si>
  <si>
    <t>5125001301</t>
  </si>
  <si>
    <t>19.-22.05./tréner brankárov SR15 - 2PZ Rakúsko</t>
  </si>
  <si>
    <t>5125001694</t>
  </si>
  <si>
    <t>26.05.-04.06./služby tech.vedúceho SRWA-LN GIB,FO</t>
  </si>
  <si>
    <t>Ing. Vladimír Dančík</t>
  </si>
  <si>
    <t>5125001715</t>
  </si>
  <si>
    <t>01.-11.06./služby maséra SR A - 2PZ GR,ISR</t>
  </si>
  <si>
    <t>56816961</t>
  </si>
  <si>
    <t>Prelovský s.r.o.</t>
  </si>
  <si>
    <t>5125001679</t>
  </si>
  <si>
    <t>01.-11.06./služby tlmočníka SR A - LN GR,ISR</t>
  </si>
  <si>
    <t>56685289</t>
  </si>
  <si>
    <t>Ffamily s.r.o.</t>
  </si>
  <si>
    <t>5125001310</t>
  </si>
  <si>
    <t>19.-23.05./služby fyzioterapeuta SR20 - PZ Škótsko</t>
  </si>
  <si>
    <t>56594208</t>
  </si>
  <si>
    <t>Bc. Samuel Balucha</t>
  </si>
  <si>
    <t>5125001312</t>
  </si>
  <si>
    <t>19.-23.05./služby kustóda SR20 - PZ Škótsko</t>
  </si>
  <si>
    <t>54584311</t>
  </si>
  <si>
    <t>Twenty-seven s.r.o.</t>
  </si>
  <si>
    <t>5125001907</t>
  </si>
  <si>
    <t>01.-11.06./služby kustóda SR A - 2PZ GR,ISR</t>
  </si>
  <si>
    <t>56988443</t>
  </si>
  <si>
    <t>Marečuko s.r.o.</t>
  </si>
  <si>
    <t>5125001367</t>
  </si>
  <si>
    <t>UTM=05/2025 - prenájom HP pre FK Rača</t>
  </si>
  <si>
    <t>Slovenská technická univerzita</t>
  </si>
  <si>
    <t>5125001164</t>
  </si>
  <si>
    <t>UTM=05/2025 - prenájom HP pre MŠK Púchov</t>
  </si>
  <si>
    <t>35950366</t>
  </si>
  <si>
    <t>Sports  &amp; Training Centre, s.r</t>
  </si>
  <si>
    <t>5125001182</t>
  </si>
  <si>
    <t>UTM=štartovné jar 2025 pre FK Humenné</t>
  </si>
  <si>
    <t>424191213</t>
  </si>
  <si>
    <t>5125001580</t>
  </si>
  <si>
    <t>25009</t>
  </si>
  <si>
    <t>UTM=06.-07.06./sústredenie pre Partizán Bardejov</t>
  </si>
  <si>
    <t>44047649</t>
  </si>
  <si>
    <t>ALNUS Slovakia s.r.o.</t>
  </si>
  <si>
    <t>5125001330</t>
  </si>
  <si>
    <t>FA=05-06/2025-pohyb.príprava pre RSC Hamsik Acadmy</t>
  </si>
  <si>
    <t>35991470</t>
  </si>
  <si>
    <t>5125001469</t>
  </si>
  <si>
    <t>UTM=01.06./35x strava pre MŠK Rimavská Sobota</t>
  </si>
  <si>
    <t>5125001581</t>
  </si>
  <si>
    <t>5125001202</t>
  </si>
  <si>
    <t>250928</t>
  </si>
  <si>
    <t>27.04.-05.05./pranie pre SR WU16</t>
  </si>
  <si>
    <t>Estonian Football Association</t>
  </si>
  <si>
    <t>5125002045</t>
  </si>
  <si>
    <t>0162025</t>
  </si>
  <si>
    <t>07/2025 - regionálny koordinátor vzdelávania VsFZ</t>
  </si>
  <si>
    <t>5125002021</t>
  </si>
  <si>
    <t>172025</t>
  </si>
  <si>
    <t>07/2025 - regionálny koordinátor vzdelávania SsFZ</t>
  </si>
  <si>
    <t>5125002066</t>
  </si>
  <si>
    <t>07/2025 - tréner reprezentácie SR WA</t>
  </si>
  <si>
    <t>5125001995</t>
  </si>
  <si>
    <t>10250013</t>
  </si>
  <si>
    <t>07/2025 - regionálny koordinátor PPT,ŠTM</t>
  </si>
  <si>
    <t>5125002006</t>
  </si>
  <si>
    <t>1025200018</t>
  </si>
  <si>
    <t>07/2025 - koordinátor trénerov brankárov</t>
  </si>
  <si>
    <t>5125002044</t>
  </si>
  <si>
    <t>2025080015</t>
  </si>
  <si>
    <t>07/2025 - regionálny koordinátor PPT VsFZ</t>
  </si>
  <si>
    <t>5125002041</t>
  </si>
  <si>
    <t>07/2025 - služby v oblasti kondičnej prípravy</t>
  </si>
  <si>
    <t>5125002023</t>
  </si>
  <si>
    <t>725</t>
  </si>
  <si>
    <t>07/2025 - tréner reprezentácie SR U18</t>
  </si>
  <si>
    <t>5125000862</t>
  </si>
  <si>
    <t>2025350215</t>
  </si>
  <si>
    <t>30.03.-02.04./ubyt.,strava pre lektora-škol.UEFA A</t>
  </si>
  <si>
    <t>5125000863</t>
  </si>
  <si>
    <t>2025350214</t>
  </si>
  <si>
    <t>07.-08.04./9x ubyt.,strava-školenie UEFA PRO 24/25</t>
  </si>
  <si>
    <t>5125000929</t>
  </si>
  <si>
    <t>2025350216</t>
  </si>
  <si>
    <t>14.-15.04./ubyt.,strava,ost. - školenie UEFA PRO</t>
  </si>
  <si>
    <t>5125001054</t>
  </si>
  <si>
    <t>2025350255</t>
  </si>
  <si>
    <t>25.-28.4./30x ubyt.,strava SR WU16-turnaj Estónsko</t>
  </si>
  <si>
    <t>5125001067</t>
  </si>
  <si>
    <t>2025350254</t>
  </si>
  <si>
    <t>29.-30.04/ubyt.,strava - edukátori trén.brankárov</t>
  </si>
  <si>
    <t>5125001193</t>
  </si>
  <si>
    <t>2025350262</t>
  </si>
  <si>
    <t>05.-06.05./11x ubyt.,strava,ost.-školenie UEFA PRO</t>
  </si>
  <si>
    <t>5125001307</t>
  </si>
  <si>
    <t>2025350268</t>
  </si>
  <si>
    <t>12.-13.05./ubytovanie - školenie UEFA PRO 24/25</t>
  </si>
  <si>
    <t>5125001436</t>
  </si>
  <si>
    <t>2025081</t>
  </si>
  <si>
    <t>31.05../organizácia MS žiakov U14,15</t>
  </si>
  <si>
    <t>47239140</t>
  </si>
  <si>
    <t>FK POHRONIE Žiar nad Hronom,</t>
  </si>
  <si>
    <t>5125001001</t>
  </si>
  <si>
    <t>2520150</t>
  </si>
  <si>
    <t>27.04./prenájom ihriska pre SR U15</t>
  </si>
  <si>
    <t>1925000661</t>
  </si>
  <si>
    <t>250100014</t>
  </si>
  <si>
    <t>06/25 činnosť R</t>
  </si>
  <si>
    <t>51686368</t>
  </si>
  <si>
    <t>ML-ref s.r.o.</t>
  </si>
  <si>
    <t>5125001716</t>
  </si>
  <si>
    <t>2025033</t>
  </si>
  <si>
    <t>2 h/lektor - školenie UEFA GKA 25</t>
  </si>
  <si>
    <t>5125001582</t>
  </si>
  <si>
    <t>2 h/lektor - školenie UEFA B BB 24/25</t>
  </si>
  <si>
    <t>52438031</t>
  </si>
  <si>
    <t>Ing. Patrik Müller</t>
  </si>
  <si>
    <t>5125001701</t>
  </si>
  <si>
    <t>2025028</t>
  </si>
  <si>
    <t>lektorská činnosť - kondičná príprava R,AR</t>
  </si>
  <si>
    <t>47140526</t>
  </si>
  <si>
    <t>MANED Slovakia, s.r.o.</t>
  </si>
  <si>
    <t>5125001858</t>
  </si>
  <si>
    <t>20250140</t>
  </si>
  <si>
    <t>31.05./zdravotná služba - MSR U15,14</t>
  </si>
  <si>
    <t>42005400</t>
  </si>
  <si>
    <t>MEDEVAC</t>
  </si>
  <si>
    <t>5125001247</t>
  </si>
  <si>
    <t>202500015</t>
  </si>
  <si>
    <t>28.-30.04./refundácia mzdy lekára SR WU16</t>
  </si>
  <si>
    <t>5125001248</t>
  </si>
  <si>
    <t>202500016</t>
  </si>
  <si>
    <t>02.-05.05./refundácia mzdy lekára SR WU16</t>
  </si>
  <si>
    <t>5125001246</t>
  </si>
  <si>
    <t>10250004</t>
  </si>
  <si>
    <t>25.04./zabezpečenie festivalu pre deti</t>
  </si>
  <si>
    <t>50944037</t>
  </si>
  <si>
    <t>Brankárska akadémia RH 12</t>
  </si>
  <si>
    <t>5125001882</t>
  </si>
  <si>
    <t>25044</t>
  </si>
  <si>
    <t>04.-05.07./strava - seminár delegátov SFZ</t>
  </si>
  <si>
    <t>54737389</t>
  </si>
  <si>
    <t>SIBAX s.r.o.</t>
  </si>
  <si>
    <t>5125000452</t>
  </si>
  <si>
    <t>20250028</t>
  </si>
  <si>
    <t>21.02./zabezpečenie réžie na zápase SRWA-F.Ostrovy</t>
  </si>
  <si>
    <t>5125000453</t>
  </si>
  <si>
    <t>20250029</t>
  </si>
  <si>
    <t>25.02./zabezpečenie réžie na zápase SRWA-Moldavsko</t>
  </si>
  <si>
    <t>5125000998</t>
  </si>
  <si>
    <t>20250071</t>
  </si>
  <si>
    <t>03/2025 - externý servis VAR logistika</t>
  </si>
  <si>
    <t>5125000993</t>
  </si>
  <si>
    <t>natáčanie, zhotovenie záznamu pre SR A</t>
  </si>
  <si>
    <t>5125000851</t>
  </si>
  <si>
    <t>20250055</t>
  </si>
  <si>
    <t>21. a 24.03./zabezpečenie réžie SR21-GER,FRA</t>
  </si>
  <si>
    <t>5125000850</t>
  </si>
  <si>
    <t>20250060</t>
  </si>
  <si>
    <t>20.03./zabezpečenie réžie na zápase SRA-Slovinsko</t>
  </si>
  <si>
    <t>5125001881</t>
  </si>
  <si>
    <t>20250164</t>
  </si>
  <si>
    <t>12-13.7./zdravotny dozor fyzické previerky R</t>
  </si>
  <si>
    <t>5125001334</t>
  </si>
  <si>
    <t>2025051012</t>
  </si>
  <si>
    <t>31.05./120x strava pre účastníkov MS žiakov U15,14</t>
  </si>
  <si>
    <t>56279477</t>
  </si>
  <si>
    <t>Sídlo SIMAREST s.r.o.</t>
  </si>
  <si>
    <t>5125002042</t>
  </si>
  <si>
    <t>92025</t>
  </si>
  <si>
    <t>07/2025 - regionálny koordinátor TP,ŠTM - SsFZ</t>
  </si>
  <si>
    <t>5125002000</t>
  </si>
  <si>
    <t>07/2025 - regonálny koordinátor PPT,ŠTM,TP-ZsFZ</t>
  </si>
  <si>
    <t>5125002040</t>
  </si>
  <si>
    <t>072025</t>
  </si>
  <si>
    <t>07/2025 - hlavný koordinátor TP</t>
  </si>
  <si>
    <t>5125002051</t>
  </si>
  <si>
    <t>202522</t>
  </si>
  <si>
    <t>07/2025 - regionálny koordinátor PPT,ŠTM-BFZ</t>
  </si>
  <si>
    <t>5125002067</t>
  </si>
  <si>
    <t>07/2025 - region. koordinátor vzdelávanie trénerov</t>
  </si>
  <si>
    <t>5125002031</t>
  </si>
  <si>
    <t>5125002065</t>
  </si>
  <si>
    <t>07/2025 - asistent trénera SR A</t>
  </si>
  <si>
    <t>5125002022</t>
  </si>
  <si>
    <t>07/2025 - tréner reprezentácie SR U17</t>
  </si>
  <si>
    <t>5125002020</t>
  </si>
  <si>
    <t>07/2025 - koordinátor vzdelávania trénerov</t>
  </si>
  <si>
    <t>5125001189</t>
  </si>
  <si>
    <t>28.-30.04./livestream - regionálny turnaj U14</t>
  </si>
  <si>
    <t>35854391</t>
  </si>
  <si>
    <t>FAITH, s.r.o.</t>
  </si>
  <si>
    <t>1925000493</t>
  </si>
  <si>
    <t>05/25 činnosť delegáta zväzu</t>
  </si>
  <si>
    <t>1925000669</t>
  </si>
  <si>
    <t>03/25 činnosť delegáta SFZ</t>
  </si>
  <si>
    <t>5125001662</t>
  </si>
  <si>
    <t>5125001288</t>
  </si>
  <si>
    <t>17.-27.02./ubytovanie SR WU19 - kemp Turecko</t>
  </si>
  <si>
    <t>5125001320</t>
  </si>
  <si>
    <t>50868683</t>
  </si>
  <si>
    <t>DS OPERATOR, a.s.</t>
  </si>
  <si>
    <t>5125001418</t>
  </si>
  <si>
    <t>16 h/mentor - školenie UEFA B BB</t>
  </si>
  <si>
    <t>41419049</t>
  </si>
  <si>
    <t>Igor Bella</t>
  </si>
  <si>
    <t>5125001179</t>
  </si>
  <si>
    <t>13 h/lektor,inštruktor - školenie UEFA B BA</t>
  </si>
  <si>
    <t>51834553</t>
  </si>
  <si>
    <t>Mgr. Walter Rischer</t>
  </si>
  <si>
    <t>1925000658</t>
  </si>
  <si>
    <t>2025024</t>
  </si>
  <si>
    <t>54799678</t>
  </si>
  <si>
    <t>JD Systems, s.r.o.</t>
  </si>
  <si>
    <t>1925000656</t>
  </si>
  <si>
    <t>52342581</t>
  </si>
  <si>
    <t>Anastasiia Brovchenko</t>
  </si>
  <si>
    <t>5125000476</t>
  </si>
  <si>
    <t>17.-19.02./moderovanie - školenie UEFA PRO V4</t>
  </si>
  <si>
    <t>54822629</t>
  </si>
  <si>
    <t>TTKM s.r.o.</t>
  </si>
  <si>
    <t>5125001663</t>
  </si>
  <si>
    <t>2025011</t>
  </si>
  <si>
    <t>5 h/lektor,inštruktor - školenie UEFA PRO 24/25</t>
  </si>
  <si>
    <t>55209351</t>
  </si>
  <si>
    <t>MALEBA, s.r.o.</t>
  </si>
  <si>
    <t>5125001652</t>
  </si>
  <si>
    <t>26.05.-04.06./služby kustóda SRWA-LN GIB,F.Ostrovy</t>
  </si>
  <si>
    <t>5125001964</t>
  </si>
  <si>
    <t>202570</t>
  </si>
  <si>
    <t>08.-10.06./preprava SR A - PZ Izrael</t>
  </si>
  <si>
    <t>HU27725249</t>
  </si>
  <si>
    <t>LUX Sport Event Service Kft.</t>
  </si>
  <si>
    <t>5125001238</t>
  </si>
  <si>
    <t>13.-15.05./služby hlásateľa - RT WU14 Bratislava</t>
  </si>
  <si>
    <t>50242393</t>
  </si>
  <si>
    <t>PROFI FINANCE s.r.o.</t>
  </si>
  <si>
    <t>5125001417</t>
  </si>
  <si>
    <t>46201483</t>
  </si>
  <si>
    <t>Pavol Šuhaj</t>
  </si>
  <si>
    <t>5125001026</t>
  </si>
  <si>
    <t>30 h/mentor - školenie UEFA PRO 24/25</t>
  </si>
  <si>
    <t>5125001103</t>
  </si>
  <si>
    <t>2025034</t>
  </si>
  <si>
    <t>01.05./usporiadateľská služba-finále Slovnaft Cup</t>
  </si>
  <si>
    <t>5125000467</t>
  </si>
  <si>
    <t>320500064</t>
  </si>
  <si>
    <t>13.-14.03./6x letenky SRA/BLQ-VIE,FLR-VIE</t>
  </si>
  <si>
    <t>5125000547</t>
  </si>
  <si>
    <t>320500067</t>
  </si>
  <si>
    <t>06.-08.03./1x letenka-odd.SP/Košice-VIE-Zürich-VIE</t>
  </si>
  <si>
    <t>5125000549</t>
  </si>
  <si>
    <t>320500071</t>
  </si>
  <si>
    <t>03.-12.03./letenky pre SR WU17/VIE-Paríž-VIE</t>
  </si>
  <si>
    <t>5125000660</t>
  </si>
  <si>
    <t>320500121</t>
  </si>
  <si>
    <t>16.-26.03./individuálne letenky SR21</t>
  </si>
  <si>
    <t>5125000664</t>
  </si>
  <si>
    <t>320500122</t>
  </si>
  <si>
    <t>32x individuálne letenky pre SR A</t>
  </si>
  <si>
    <t>5125000852</t>
  </si>
  <si>
    <t>320500131</t>
  </si>
  <si>
    <t>16.-26.03./letenky SR19 - KME Gruzínsko</t>
  </si>
  <si>
    <t>5125000898</t>
  </si>
  <si>
    <t>320500137</t>
  </si>
  <si>
    <t>22.-23.03./SR A-SLO/transfer,služby</t>
  </si>
  <si>
    <t>5125001617</t>
  </si>
  <si>
    <t>6002500482</t>
  </si>
  <si>
    <t>01.-11.06./refundácia mzdy lekára SR A-2PZ GR,ISR</t>
  </si>
  <si>
    <t>5125001864</t>
  </si>
  <si>
    <t>301250555</t>
  </si>
  <si>
    <t>25.-26.06./ubyt.,strava,ost.-V4 konf. vzdelávania</t>
  </si>
  <si>
    <t>36361666</t>
  </si>
  <si>
    <t>TEHELNÉ POLE, a.s.</t>
  </si>
  <si>
    <t>5125000997</t>
  </si>
  <si>
    <t>20250069</t>
  </si>
  <si>
    <t>03/2025 - externý servis prevádzka VAR</t>
  </si>
  <si>
    <t>5125001762</t>
  </si>
  <si>
    <t>2220250140</t>
  </si>
  <si>
    <t>26.05.-04.06./refundácia mzdy lekára SR21</t>
  </si>
  <si>
    <t>5125001413</t>
  </si>
  <si>
    <t>9102500079</t>
  </si>
  <si>
    <t>28.05./2x magnetická rezonancia SR A - Rusnák M.</t>
  </si>
  <si>
    <t>5125001526</t>
  </si>
  <si>
    <t>9102500089</t>
  </si>
  <si>
    <t>02.06./3x magnetická rezonancia SR A</t>
  </si>
  <si>
    <t>5125001979</t>
  </si>
  <si>
    <t>2025505153</t>
  </si>
  <si>
    <t>06/2025 - preprava pri akciách</t>
  </si>
  <si>
    <t>5125001297</t>
  </si>
  <si>
    <t>2025036</t>
  </si>
  <si>
    <t>08.05./usporiadateľská služba - finále SP žien</t>
  </si>
  <si>
    <t>5125001763</t>
  </si>
  <si>
    <t>250516</t>
  </si>
  <si>
    <t>06.-18.06./refundácia mzdy lekára SR21 - ME U21</t>
  </si>
  <si>
    <t>5125001289</t>
  </si>
  <si>
    <t>20250089</t>
  </si>
  <si>
    <t>01.05./zabezpečenie réžie - finále Slovnaft Cup</t>
  </si>
  <si>
    <t>5125001336</t>
  </si>
  <si>
    <t>20250087</t>
  </si>
  <si>
    <t>04/2025 - externý servis VAR logistika</t>
  </si>
  <si>
    <t>5125001337</t>
  </si>
  <si>
    <t>20250090</t>
  </si>
  <si>
    <t>04/2025 - externý servis VAR prevádzka</t>
  </si>
  <si>
    <t>5125001748</t>
  </si>
  <si>
    <t>06.-18.06./strážna služba SR21 - ME U21</t>
  </si>
  <si>
    <t>5125002108</t>
  </si>
  <si>
    <t>07/2025 - region. koordinátor vzdelávania trénerov</t>
  </si>
  <si>
    <t>5125002125</t>
  </si>
  <si>
    <t>07/2025 - technický manažér SR A</t>
  </si>
  <si>
    <t>5125002123</t>
  </si>
  <si>
    <t>07/2025 - videoanalytik SR A</t>
  </si>
  <si>
    <t>5125002122</t>
  </si>
  <si>
    <t>07/2025 - regionálny koordinátor TP,ŠTM - VsFZ</t>
  </si>
  <si>
    <t>5125002190</t>
  </si>
  <si>
    <t>07/2025 - tréner reprezentácie SR21</t>
  </si>
  <si>
    <t>5125001505</t>
  </si>
  <si>
    <t>26.-27.05./62x strava - školenie UEFA A 25</t>
  </si>
  <si>
    <t>50078216</t>
  </si>
  <si>
    <t>Adrisa s.r.o.</t>
  </si>
  <si>
    <t>5125001758</t>
  </si>
  <si>
    <t>202500004</t>
  </si>
  <si>
    <t>UTM=zabezpečenie stravy pre MŠK Rimavská Sobota</t>
  </si>
  <si>
    <t>52833674</t>
  </si>
  <si>
    <t>5125002189</t>
  </si>
  <si>
    <t>07/2025 - asistent trénera SR21</t>
  </si>
  <si>
    <t>1925000725</t>
  </si>
  <si>
    <t>2025089</t>
  </si>
  <si>
    <t>07/25 činnosť R</t>
  </si>
  <si>
    <t>36542911</t>
  </si>
  <si>
    <t>PS-MOS, s.r.o.</t>
  </si>
  <si>
    <t>1925000684</t>
  </si>
  <si>
    <t>302025</t>
  </si>
  <si>
    <t>07/25 činnosť PR SFZ</t>
  </si>
  <si>
    <t>36929611</t>
  </si>
  <si>
    <t>Jaroslav Zábranský</t>
  </si>
  <si>
    <t>1925000718</t>
  </si>
  <si>
    <t>04/25 činnosť R</t>
  </si>
  <si>
    <t>47059877</t>
  </si>
  <si>
    <t>Poracký s.r.o.</t>
  </si>
  <si>
    <t>1925000693</t>
  </si>
  <si>
    <t>1020250025</t>
  </si>
  <si>
    <t>52083284</t>
  </si>
  <si>
    <t>Dr. Ref Kmec</t>
  </si>
  <si>
    <t>1925000702</t>
  </si>
  <si>
    <t>250010</t>
  </si>
  <si>
    <t>07/25 výkoon PR SFZ</t>
  </si>
  <si>
    <t>50712641</t>
  </si>
  <si>
    <t>G-Saluterm s.r.o.</t>
  </si>
  <si>
    <t>1925000712</t>
  </si>
  <si>
    <t>20100180</t>
  </si>
  <si>
    <t>Matej Hrebeňár</t>
  </si>
  <si>
    <t>1925000710</t>
  </si>
  <si>
    <t>2500018</t>
  </si>
  <si>
    <t>04553292</t>
  </si>
  <si>
    <t>PACH s.r.o.</t>
  </si>
  <si>
    <t>1925000689</t>
  </si>
  <si>
    <t>51703092</t>
  </si>
  <si>
    <t>JaP sport, s.r.o.</t>
  </si>
  <si>
    <t>1925000690</t>
  </si>
  <si>
    <t>07/25 činnosť AVAR</t>
  </si>
  <si>
    <t>1925000724</t>
  </si>
  <si>
    <t>01072025</t>
  </si>
  <si>
    <t>43660312</t>
  </si>
  <si>
    <t>Martin Dohál - REMMARK</t>
  </si>
  <si>
    <t>1925000698</t>
  </si>
  <si>
    <t>202511</t>
  </si>
  <si>
    <t>07/25 činnosť AR</t>
  </si>
  <si>
    <t>47570253</t>
  </si>
  <si>
    <t>BEST FARM, s.r.o.</t>
  </si>
  <si>
    <t>1925000695</t>
  </si>
  <si>
    <t>2526</t>
  </si>
  <si>
    <t>52723615</t>
  </si>
  <si>
    <t>Figlo Slovakia s.r.o.</t>
  </si>
  <si>
    <t>1925000696</t>
  </si>
  <si>
    <t>2527</t>
  </si>
  <si>
    <t>07/25 činnosť VAR</t>
  </si>
  <si>
    <t>1925000706</t>
  </si>
  <si>
    <t>23090106</t>
  </si>
  <si>
    <t>54532183</t>
  </si>
  <si>
    <t>BOBO Express s.r.o.</t>
  </si>
  <si>
    <t>1925000707</t>
  </si>
  <si>
    <t>23090107</t>
  </si>
  <si>
    <t>1925000687</t>
  </si>
  <si>
    <t>1925000692</t>
  </si>
  <si>
    <t>250012</t>
  </si>
  <si>
    <t>52620182</t>
  </si>
  <si>
    <t>Cheerful food s.r.o.</t>
  </si>
  <si>
    <t>1925000683</t>
  </si>
  <si>
    <t>25080001</t>
  </si>
  <si>
    <t>57093369</t>
  </si>
  <si>
    <t>Cis-Pro s.r.o.</t>
  </si>
  <si>
    <t>1925000716</t>
  </si>
  <si>
    <t>55455859</t>
  </si>
  <si>
    <t>LoveStory s.r.o.</t>
  </si>
  <si>
    <t>271148-271351</t>
  </si>
  <si>
    <t>odmena trénera FA, UTM 07/2025, počet 167</t>
  </si>
  <si>
    <t>5125003104</t>
  </si>
  <si>
    <t>1925000717</t>
  </si>
  <si>
    <t>20250013</t>
  </si>
  <si>
    <t>07/25 činnosť delegáta SFZ</t>
  </si>
  <si>
    <t>1925000701</t>
  </si>
  <si>
    <t>152025</t>
  </si>
  <si>
    <t>40290221</t>
  </si>
  <si>
    <t>Stanislav Vaňo</t>
  </si>
  <si>
    <t>1925000703</t>
  </si>
  <si>
    <t>250013</t>
  </si>
  <si>
    <t>07/25 pozorovateľ rozhodcov</t>
  </si>
  <si>
    <t>46158651</t>
  </si>
  <si>
    <t>Ing. Marian Ružbarský</t>
  </si>
  <si>
    <t>1925000691</t>
  </si>
  <si>
    <t>46161392</t>
  </si>
  <si>
    <t>PEMCORE s.r.o.</t>
  </si>
  <si>
    <t>1925000682</t>
  </si>
  <si>
    <t>46961771</t>
  </si>
  <si>
    <t>FITTIP s.r.o.</t>
  </si>
  <si>
    <t>1925000705</t>
  </si>
  <si>
    <t>20257VAR</t>
  </si>
  <si>
    <t>47008466</t>
  </si>
  <si>
    <t>IK SPORT s.r.o.</t>
  </si>
  <si>
    <t>1925000680</t>
  </si>
  <si>
    <t>07/25 delegát pozor. rozhodcov</t>
  </si>
  <si>
    <t>1925000704</t>
  </si>
  <si>
    <t>47089342</t>
  </si>
  <si>
    <t>TOVORE s.r.o.</t>
  </si>
  <si>
    <t>1925000681</t>
  </si>
  <si>
    <t>47096772</t>
  </si>
  <si>
    <t>PE-MI REFOOT s.r.o.</t>
  </si>
  <si>
    <t>1925000679</t>
  </si>
  <si>
    <t>50981161</t>
  </si>
  <si>
    <t>JE-HA s.r.o.</t>
  </si>
  <si>
    <t>1925000721</t>
  </si>
  <si>
    <t>7/25 činnosť R</t>
  </si>
  <si>
    <t>51255944</t>
  </si>
  <si>
    <t>DaPol s.r.o.</t>
  </si>
  <si>
    <t>1925000711</t>
  </si>
  <si>
    <t>250100015</t>
  </si>
  <si>
    <t>1925000709</t>
  </si>
  <si>
    <t>Dávid Hrobárik</t>
  </si>
  <si>
    <t>1925000722</t>
  </si>
  <si>
    <t>202519</t>
  </si>
  <si>
    <t>51932491</t>
  </si>
  <si>
    <t>Mrefo, s.r.o.</t>
  </si>
  <si>
    <t>1925000723</t>
  </si>
  <si>
    <t>07/25 dpoprovod DO/MŠK Žilina-Raków Czestochova</t>
  </si>
  <si>
    <t>1925000714</t>
  </si>
  <si>
    <t>51834804</t>
  </si>
  <si>
    <t>PB travel s.r.o.</t>
  </si>
  <si>
    <t>1925000686</t>
  </si>
  <si>
    <t>52638341</t>
  </si>
  <si>
    <t>MaPZ s.r.o.</t>
  </si>
  <si>
    <t>1925000688</t>
  </si>
  <si>
    <t>20250016</t>
  </si>
  <si>
    <t>52388280</t>
  </si>
  <si>
    <t>Referitt s.r.o.</t>
  </si>
  <si>
    <t>1925000726</t>
  </si>
  <si>
    <t>53565703</t>
  </si>
  <si>
    <t>AdSo Servis s.r.o.</t>
  </si>
  <si>
    <t>1925000697</t>
  </si>
  <si>
    <t>53430085</t>
  </si>
  <si>
    <t>Mgr. Martin Bočko</t>
  </si>
  <si>
    <t>1925000694</t>
  </si>
  <si>
    <t>53969073</t>
  </si>
  <si>
    <t>CRIPEe s.r.o.</t>
  </si>
  <si>
    <t>1925000713</t>
  </si>
  <si>
    <t>55049877</t>
  </si>
  <si>
    <t>oŇaV s.r.o.</t>
  </si>
  <si>
    <t>1925000715</t>
  </si>
  <si>
    <t>1525</t>
  </si>
  <si>
    <t>55636730</t>
  </si>
  <si>
    <t>Bakis s.r.o.</t>
  </si>
  <si>
    <t>1925000708</t>
  </si>
  <si>
    <t>53456645</t>
  </si>
  <si>
    <t>FlyingGoals s.r.o.</t>
  </si>
  <si>
    <t>2560080</t>
  </si>
  <si>
    <t>5125002347</t>
  </si>
  <si>
    <t>B013 B013 25065</t>
  </si>
  <si>
    <t>24.-29.08./57x ubyt.,strava pre SR U17 a Litva U17</t>
  </si>
  <si>
    <t>5125002118</t>
  </si>
  <si>
    <t>2500101</t>
  </si>
  <si>
    <t>30.-31.05./5x ubyt.,strava - zasadnutie KR SFZ</t>
  </si>
  <si>
    <t>5125001178</t>
  </si>
  <si>
    <t>202</t>
  </si>
  <si>
    <t>66 h/lektor,mentor,člen kom. - školenie UEFA B BB</t>
  </si>
  <si>
    <t>41383974</t>
  </si>
  <si>
    <t>Mgr. Rastislav Kollár</t>
  </si>
  <si>
    <t>5125001113</t>
  </si>
  <si>
    <t>201</t>
  </si>
  <si>
    <t>231098</t>
  </si>
  <si>
    <t>finan.príspevok 3Q Futsal zmluva MSSVaR</t>
  </si>
  <si>
    <t>5125002229</t>
  </si>
  <si>
    <t>07/2025 - tréner reprezentácia SR U16</t>
  </si>
  <si>
    <t>5125002230</t>
  </si>
  <si>
    <t>2025000007</t>
  </si>
  <si>
    <t>5125002227</t>
  </si>
  <si>
    <t>06/2025 - admin.pracovník vzdelávania trénerov</t>
  </si>
  <si>
    <t>55825869</t>
  </si>
  <si>
    <t>Natália Kissová - KisSport</t>
  </si>
  <si>
    <t>5125002232</t>
  </si>
  <si>
    <t>07/2025 - tréner reprezentácie SR U15</t>
  </si>
  <si>
    <t>57106291</t>
  </si>
  <si>
    <t>Mgr. Peter Štefaňák</t>
  </si>
  <si>
    <t>5125002291</t>
  </si>
  <si>
    <t>2025072</t>
  </si>
  <si>
    <t>07/2025 - mentoring školenie UEFA PRO 25/26</t>
  </si>
  <si>
    <t>5125000231</t>
  </si>
  <si>
    <t>20 h/inštruktor - školenie UEFA C BA 24/25</t>
  </si>
  <si>
    <t>5125002290</t>
  </si>
  <si>
    <t>5125002115</t>
  </si>
  <si>
    <t>07/2025-lekt.činnosť/kondičná príprava R a AR SFZ</t>
  </si>
  <si>
    <t>5125002231</t>
  </si>
  <si>
    <t>HB7T5-40526</t>
  </si>
  <si>
    <t>08.-10.06./55x ubytovanie,strava SR A - PZ Izrael</t>
  </si>
  <si>
    <t>Mercure Debrecen</t>
  </si>
  <si>
    <t>5125001520</t>
  </si>
  <si>
    <t>204</t>
  </si>
  <si>
    <t>33 h/lektor,inštruktor,člen komisie - škol.UEFA C</t>
  </si>
  <si>
    <t>5125002177</t>
  </si>
  <si>
    <t>64250346</t>
  </si>
  <si>
    <t>18.-19.08./10x ubyt.,strava - školenie EYA 25/26</t>
  </si>
  <si>
    <t>5125000269</t>
  </si>
  <si>
    <t>2510689</t>
  </si>
  <si>
    <t>4ks/spotrebný materiál pre prevádzku VAR</t>
  </si>
  <si>
    <t>35774673</t>
  </si>
  <si>
    <t>Syntex Bratislava s.r.o</t>
  </si>
  <si>
    <t>5125001883</t>
  </si>
  <si>
    <t>2025049</t>
  </si>
  <si>
    <t>04.-05.07./34x ubytovanie - seminár delegátov SFZ</t>
  </si>
  <si>
    <t>64250361</t>
  </si>
  <si>
    <t>5125003837</t>
  </si>
  <si>
    <t>10.-15.10./28x ubyt.,strava,ost. SR21-KME IRL,MDL</t>
  </si>
  <si>
    <t>5125001939</t>
  </si>
  <si>
    <t>20250247</t>
  </si>
  <si>
    <t>FA=1ks/IT materiál pre ŠK Slovan Bratislava</t>
  </si>
  <si>
    <t>31364161</t>
  </si>
  <si>
    <t>LeNS, spol. s r.o.</t>
  </si>
  <si>
    <t>5125001746</t>
  </si>
  <si>
    <t>3225051</t>
  </si>
  <si>
    <t>FA=úprava ihriska pre FC Spartak Trnava</t>
  </si>
  <si>
    <t>5125001845</t>
  </si>
  <si>
    <t>2025124</t>
  </si>
  <si>
    <t>FA=854ks/športová výstroj pre FC Košice</t>
  </si>
  <si>
    <t>5125001303</t>
  </si>
  <si>
    <t>20250311</t>
  </si>
  <si>
    <t>FA=770ks/športová výstroj pre FC Petržalka</t>
  </si>
  <si>
    <t>5125001691</t>
  </si>
  <si>
    <t>1002500160</t>
  </si>
  <si>
    <t>FA=350ks/športové potreby pre MFK Ružomberok</t>
  </si>
  <si>
    <t>5125001885</t>
  </si>
  <si>
    <t>1002500182</t>
  </si>
  <si>
    <t>UTM=80ks/športová výstroj pre MFK Vranov n. Topľou</t>
  </si>
  <si>
    <t>5125001889</t>
  </si>
  <si>
    <t>1002500184</t>
  </si>
  <si>
    <t>FA=165ks/tréningové oblečenie pre MFK Z.Michalovce</t>
  </si>
  <si>
    <t>5125001646</t>
  </si>
  <si>
    <t>2500555</t>
  </si>
  <si>
    <t>FA=41ks/tréningové pomôcky pre AS Trenčín</t>
  </si>
  <si>
    <t>5125001667</t>
  </si>
  <si>
    <t>2500558</t>
  </si>
  <si>
    <t>UTM=84ks/športové potreby pre MŠK Tesla Stropkov</t>
  </si>
  <si>
    <t>5125001817</t>
  </si>
  <si>
    <t>2500608</t>
  </si>
  <si>
    <t>FA=55ks/športové pomôcky pre FC Košice</t>
  </si>
  <si>
    <t>5125001855</t>
  </si>
  <si>
    <t>2500619</t>
  </si>
  <si>
    <t>CAKAT=12ks/športové potreby pre OK Častkovce</t>
  </si>
  <si>
    <t>5125001695</t>
  </si>
  <si>
    <t>150280</t>
  </si>
  <si>
    <t>UTM=1192ks/športová výstroj pre FK Dubnica n.Váhom</t>
  </si>
  <si>
    <t>5125001853</t>
  </si>
  <si>
    <t>1025038</t>
  </si>
  <si>
    <t>FA=430ks/športová výstroj pre FK Poprad</t>
  </si>
  <si>
    <t>47846470</t>
  </si>
  <si>
    <t>5125001935</t>
  </si>
  <si>
    <t>250755</t>
  </si>
  <si>
    <t>FA=3ks/regeneračné pomôcky pre FK DAC D.Streda</t>
  </si>
  <si>
    <t>5125001936</t>
  </si>
  <si>
    <t>250768</t>
  </si>
  <si>
    <t>FA=682ks/zdravotnícky materiál pre FC Petržalka</t>
  </si>
  <si>
    <t>5125001262</t>
  </si>
  <si>
    <t>3250002627</t>
  </si>
  <si>
    <t>Univerzita Komenského v Bratis</t>
  </si>
  <si>
    <t>5125001928</t>
  </si>
  <si>
    <t>250032</t>
  </si>
  <si>
    <t>UTM=110ks/strava pre ŠK Odeva Lipany</t>
  </si>
  <si>
    <t>43965619</t>
  </si>
  <si>
    <t>5125001958</t>
  </si>
  <si>
    <t>20250297</t>
  </si>
  <si>
    <t>UTM=14.-18.07./sústredenie pre Slavoj Trebišov</t>
  </si>
  <si>
    <t>33154945</t>
  </si>
  <si>
    <t>Milan Korytko KORYTKO</t>
  </si>
  <si>
    <t>5125001862</t>
  </si>
  <si>
    <t>20251231</t>
  </si>
  <si>
    <t>UTM=06/2025 - preprava pre MŠK Rimavská Sobota</t>
  </si>
  <si>
    <t>5125001900</t>
  </si>
  <si>
    <t>20250231</t>
  </si>
  <si>
    <t>UTM=09.07./preprava pre FK Inter Bratislava</t>
  </si>
  <si>
    <t>5125001906</t>
  </si>
  <si>
    <t>20250232</t>
  </si>
  <si>
    <t>UTM=12.07./preprava pre FK Inter Bratislava</t>
  </si>
  <si>
    <t>5125001962</t>
  </si>
  <si>
    <t>20250245</t>
  </si>
  <si>
    <t>UTM=19.07./preprava pre FK Inter Bratislava</t>
  </si>
  <si>
    <t>5125001839</t>
  </si>
  <si>
    <t>25042</t>
  </si>
  <si>
    <t>FA=42ks/tréningové pomôcky pre FK Pohronie</t>
  </si>
  <si>
    <t>52123731</t>
  </si>
  <si>
    <t>SHADLE s.r.o.</t>
  </si>
  <si>
    <t>5125001917</t>
  </si>
  <si>
    <t>2025117</t>
  </si>
  <si>
    <t>44742533</t>
  </si>
  <si>
    <t>5125001331</t>
  </si>
  <si>
    <t>7101250033</t>
  </si>
  <si>
    <t>UTM=športová výstroj pre MFK Skalica</t>
  </si>
  <si>
    <t>36279609</t>
  </si>
  <si>
    <t>MH SPORT s.r.o.</t>
  </si>
  <si>
    <t>5125002113</t>
  </si>
  <si>
    <t>1020250091</t>
  </si>
  <si>
    <t>UTM=3x preprava pre MŠK Kysucké Nové Mesto</t>
  </si>
  <si>
    <t>5125001206</t>
  </si>
  <si>
    <t>20250501</t>
  </si>
  <si>
    <t>UTM=kondičné tréningy pre MFK Tatran L.Mikuláš</t>
  </si>
  <si>
    <t>55923968</t>
  </si>
  <si>
    <t>DM PERFORMANCE s.r.o</t>
  </si>
  <si>
    <t>5125001887</t>
  </si>
  <si>
    <t>250100051</t>
  </si>
  <si>
    <t>FA=výšové práce,výmena sietí pre FC Spartak Trnava</t>
  </si>
  <si>
    <t>51058081</t>
  </si>
  <si>
    <t>MS S.W.O.G s.r.o.</t>
  </si>
  <si>
    <t>5125001626</t>
  </si>
  <si>
    <t>2502017</t>
  </si>
  <si>
    <t>FA=630x potlač oblečenia pre FK Žel. Podbrezová</t>
  </si>
  <si>
    <t>45374953</t>
  </si>
  <si>
    <t>Auxt services s.r.o.</t>
  </si>
  <si>
    <t>5125001750</t>
  </si>
  <si>
    <t>2025271</t>
  </si>
  <si>
    <t>FA=300ks/športová výstroj pre FC Petržalka</t>
  </si>
  <si>
    <t>36747599</t>
  </si>
  <si>
    <t>LB DESIGN, s.r.o.</t>
  </si>
  <si>
    <t>5125001829</t>
  </si>
  <si>
    <t>2500012</t>
  </si>
  <si>
    <t>UTM=325ks/športové oblečenie pre FC Nitra</t>
  </si>
  <si>
    <t>51155541</t>
  </si>
  <si>
    <t>MP print design s.r.o.</t>
  </si>
  <si>
    <t>5125002101</t>
  </si>
  <si>
    <t>UTM=140ks/lopty pre KFC Komárno</t>
  </si>
  <si>
    <t>24681580</t>
  </si>
  <si>
    <t>Fuss kft.</t>
  </si>
  <si>
    <t>5125001138</t>
  </si>
  <si>
    <t>20250816</t>
  </si>
  <si>
    <t>71ks/madaile,pohár - súťaž 1.liga U15</t>
  </si>
  <si>
    <t>5125001139</t>
  </si>
  <si>
    <t>20250817</t>
  </si>
  <si>
    <t>71ks/madaile,pohár - súťaž 1.liga U14</t>
  </si>
  <si>
    <t>5125001140</t>
  </si>
  <si>
    <t>20250818</t>
  </si>
  <si>
    <t>108ks/madaile,poháre - súťaž 1.liga U13</t>
  </si>
  <si>
    <t>5125001142</t>
  </si>
  <si>
    <t>20250820</t>
  </si>
  <si>
    <t>108ks/madaile,poháre - súťaž 1.liga WU15</t>
  </si>
  <si>
    <t>5125001143</t>
  </si>
  <si>
    <t>20250821</t>
  </si>
  <si>
    <t>108ks/madaile,poháre - súťaž 1.liga WU19</t>
  </si>
  <si>
    <t>5125001204</t>
  </si>
  <si>
    <t>20250870</t>
  </si>
  <si>
    <t>36ks/medaile,pohár - súťaž 1.liga U17</t>
  </si>
  <si>
    <t>5125001333</t>
  </si>
  <si>
    <t>250016</t>
  </si>
  <si>
    <t>2Q/2025 - podpora amatérskeho futbalu SsFZ</t>
  </si>
  <si>
    <t>5125001940</t>
  </si>
  <si>
    <t>250023</t>
  </si>
  <si>
    <t>I.polrok 2025 - príprava reg.výberov dievčat SsFZ</t>
  </si>
  <si>
    <t>5125001567</t>
  </si>
  <si>
    <t>20250075</t>
  </si>
  <si>
    <t>05.-07.06./org.zabezpečenie - MSR WU15,19</t>
  </si>
  <si>
    <t>SDM Domino Bratislava</t>
  </si>
  <si>
    <t>5125001616</t>
  </si>
  <si>
    <t>20250606</t>
  </si>
  <si>
    <t>30.05./org.zabezpečenie zápasu SRWA-Gibraltár</t>
  </si>
  <si>
    <t>50494970</t>
  </si>
  <si>
    <t>FUTBAL TATRAN ARÉNA, s.r.o.</t>
  </si>
  <si>
    <t>5125001585</t>
  </si>
  <si>
    <t>535558</t>
  </si>
  <si>
    <t>19.-20.05./11x ubyt.,strava - školenie UEFA GKA 25</t>
  </si>
  <si>
    <t>5125001294</t>
  </si>
  <si>
    <t>202549</t>
  </si>
  <si>
    <t>08.05./prenájom štadióna - finále SP žien</t>
  </si>
  <si>
    <t>36567761</t>
  </si>
  <si>
    <t>Nitrianska investičná, s.r.o.</t>
  </si>
  <si>
    <t>5125001609</t>
  </si>
  <si>
    <t>2520219</t>
  </si>
  <si>
    <t>20.-22.05./organizácia zápasu SR18 - Švajčiarsko</t>
  </si>
  <si>
    <t>5125001610</t>
  </si>
  <si>
    <t>2520221</t>
  </si>
  <si>
    <t>19.-23.05./prenájom tréningového ihriska pre SR20</t>
  </si>
  <si>
    <t>5125001692</t>
  </si>
  <si>
    <t>250646</t>
  </si>
  <si>
    <t>26.05.-18.06./prenájom Normatec nohavíc pre SR21</t>
  </si>
  <si>
    <t>5125002049</t>
  </si>
  <si>
    <t>1020250098</t>
  </si>
  <si>
    <t>200ks/zápasové lopty - 1.liga ženy 2025/2026</t>
  </si>
  <si>
    <t>52706508</t>
  </si>
  <si>
    <t>5125000522</t>
  </si>
  <si>
    <t>5200002047</t>
  </si>
  <si>
    <t>MAC24-TH 175ks tričko modré. k.r.40006940</t>
  </si>
  <si>
    <t>IT01675921207</t>
  </si>
  <si>
    <t>Macron SpA</t>
  </si>
  <si>
    <t>5125000521</t>
  </si>
  <si>
    <t>5200002046</t>
  </si>
  <si>
    <t>MAC24-TH  167 ks tričko neón., oranžové</t>
  </si>
  <si>
    <t>330106</t>
  </si>
  <si>
    <t>76141377</t>
  </si>
  <si>
    <t>330128</t>
  </si>
  <si>
    <t>290596855</t>
  </si>
  <si>
    <t>330093</t>
  </si>
  <si>
    <t>403963140</t>
  </si>
  <si>
    <t>330113</t>
  </si>
  <si>
    <t>53468120</t>
  </si>
  <si>
    <t>330111</t>
  </si>
  <si>
    <t>488517622</t>
  </si>
  <si>
    <t>330116</t>
  </si>
  <si>
    <t>900893867</t>
  </si>
  <si>
    <t>330108</t>
  </si>
  <si>
    <t>641091875</t>
  </si>
  <si>
    <t>330139</t>
  </si>
  <si>
    <t>397824594</t>
  </si>
  <si>
    <t>330094</t>
  </si>
  <si>
    <t>686438389</t>
  </si>
  <si>
    <t>330114</t>
  </si>
  <si>
    <t>335943369</t>
  </si>
  <si>
    <t>330109</t>
  </si>
  <si>
    <t>923567124</t>
  </si>
  <si>
    <t>330134</t>
  </si>
  <si>
    <t>985448349</t>
  </si>
  <si>
    <t>330105</t>
  </si>
  <si>
    <t>793666128</t>
  </si>
  <si>
    <t>330123</t>
  </si>
  <si>
    <t>878220610</t>
  </si>
  <si>
    <t>330091</t>
  </si>
  <si>
    <t>839012642</t>
  </si>
  <si>
    <t>330117</t>
  </si>
  <si>
    <t>183369116</t>
  </si>
  <si>
    <t>330095</t>
  </si>
  <si>
    <t>968913638</t>
  </si>
  <si>
    <t>330122</t>
  </si>
  <si>
    <t>595745361</t>
  </si>
  <si>
    <t>330103</t>
  </si>
  <si>
    <t>228715630</t>
  </si>
  <si>
    <t>330136</t>
  </si>
  <si>
    <t>550398847</t>
  </si>
  <si>
    <t>330104</t>
  </si>
  <si>
    <t>511190879</t>
  </si>
  <si>
    <t>330127</t>
  </si>
  <si>
    <t>8121606</t>
  </si>
  <si>
    <t>330131</t>
  </si>
  <si>
    <t>138022602</t>
  </si>
  <si>
    <t>330110</t>
  </si>
  <si>
    <t>206042373</t>
  </si>
  <si>
    <t>330135</t>
  </si>
  <si>
    <t>267923598</t>
  </si>
  <si>
    <t>330092</t>
  </si>
  <si>
    <t>121487891</t>
  </si>
  <si>
    <t>330120</t>
  </si>
  <si>
    <t>30794863</t>
  </si>
  <si>
    <t>330099</t>
  </si>
  <si>
    <t>98814634</t>
  </si>
  <si>
    <t>330124</t>
  </si>
  <si>
    <t>160695859</t>
  </si>
  <si>
    <t>330088</t>
  </si>
  <si>
    <t>991586895</t>
  </si>
  <si>
    <t>330115</t>
  </si>
  <si>
    <t>618418618</t>
  </si>
  <si>
    <t>330096</t>
  </si>
  <si>
    <t>251388887</t>
  </si>
  <si>
    <t>330112</t>
  </si>
  <si>
    <t>770992871</t>
  </si>
  <si>
    <t>330119</t>
  </si>
  <si>
    <t>748319614</t>
  </si>
  <si>
    <t>330089</t>
  </si>
  <si>
    <t>274062144</t>
  </si>
  <si>
    <t>330126</t>
  </si>
  <si>
    <t>725646357</t>
  </si>
  <si>
    <t>330100</t>
  </si>
  <si>
    <t>381289883</t>
  </si>
  <si>
    <t>330130</t>
  </si>
  <si>
    <t>855547353</t>
  </si>
  <si>
    <t>330107</t>
  </si>
  <si>
    <t>358616626</t>
  </si>
  <si>
    <t>330132</t>
  </si>
  <si>
    <t>420497851</t>
  </si>
  <si>
    <t>330137</t>
  </si>
  <si>
    <t>832874096</t>
  </si>
  <si>
    <t>330129</t>
  </si>
  <si>
    <t>573072104</t>
  </si>
  <si>
    <t>45434191</t>
  </si>
  <si>
    <t>Roman Michálik</t>
  </si>
  <si>
    <t>330118</t>
  </si>
  <si>
    <t>465844365</t>
  </si>
  <si>
    <t>47472146</t>
  </si>
  <si>
    <t>330133</t>
  </si>
  <si>
    <t>702973100</t>
  </si>
  <si>
    <t>330097</t>
  </si>
  <si>
    <t>533864136</t>
  </si>
  <si>
    <t>330101</t>
  </si>
  <si>
    <t>663765132</t>
  </si>
  <si>
    <t>330138</t>
  </si>
  <si>
    <t>115349345</t>
  </si>
  <si>
    <t>330098</t>
  </si>
  <si>
    <t>516339385</t>
  </si>
  <si>
    <t>330125</t>
  </si>
  <si>
    <t>443171108</t>
  </si>
  <si>
    <t>330090</t>
  </si>
  <si>
    <t>556537393</t>
  </si>
  <si>
    <t>330121</t>
  </si>
  <si>
    <t>313270112</t>
  </si>
  <si>
    <t>5125002666</t>
  </si>
  <si>
    <t>20250249</t>
  </si>
  <si>
    <t>17.-20.08./29x ubyt.,strava SR15 - KZ D.Streda</t>
  </si>
  <si>
    <t>9703006225</t>
  </si>
  <si>
    <t>25050007</t>
  </si>
  <si>
    <t>5125001300</t>
  </si>
  <si>
    <t>2025039</t>
  </si>
  <si>
    <t>FA=futbalové brány pre FC Spartak Trnava</t>
  </si>
  <si>
    <t>36056367</t>
  </si>
  <si>
    <t>SPORTECH, s.r.o</t>
  </si>
  <si>
    <t>5125001729</t>
  </si>
  <si>
    <t>250022</t>
  </si>
  <si>
    <t>FA=kamerový systém pre AS Trenčín</t>
  </si>
  <si>
    <t>Panoris s.r.o.</t>
  </si>
  <si>
    <t>5125001717</t>
  </si>
  <si>
    <t>00050714</t>
  </si>
  <si>
    <t>FA=ročná licencia VEO pre MŠK Žilina</t>
  </si>
  <si>
    <t>DK37240834</t>
  </si>
  <si>
    <t>Veo Technologies ApS</t>
  </si>
  <si>
    <t>FA=licencia VEO pre MŠK Žilina</t>
  </si>
  <si>
    <t>5125001545</t>
  </si>
  <si>
    <t>UTM=05-06/2025 - projekt detský semafor pre FK SNV</t>
  </si>
  <si>
    <t>53935519</t>
  </si>
  <si>
    <t>Marek Janečka</t>
  </si>
  <si>
    <t>5125001991</t>
  </si>
  <si>
    <t>250031</t>
  </si>
  <si>
    <t>UTM=zabezpečenie stravy pre ŠK Odeva Lipany</t>
  </si>
  <si>
    <t>5125001151</t>
  </si>
  <si>
    <t>622025</t>
  </si>
  <si>
    <t>29.4. a 12.-13.7./prenáj.štadióna-fyz.previerky R</t>
  </si>
  <si>
    <t>00800520</t>
  </si>
  <si>
    <t>Vojenské športové centrum DUKL</t>
  </si>
  <si>
    <t>5125001152</t>
  </si>
  <si>
    <t>5125001137</t>
  </si>
  <si>
    <t>20250815</t>
  </si>
  <si>
    <t>36ks/madaile,pohár - súťaž 1.liga U16</t>
  </si>
  <si>
    <t>5125001141</t>
  </si>
  <si>
    <t>20250819</t>
  </si>
  <si>
    <t>108ks/madaile,poháre - súťaž 1.liga U12</t>
  </si>
  <si>
    <t>5125001144</t>
  </si>
  <si>
    <t>20250822</t>
  </si>
  <si>
    <t>72ks/madaile,poháre - súťaž 2.liga U19</t>
  </si>
  <si>
    <t>5125001775</t>
  </si>
  <si>
    <t>250020</t>
  </si>
  <si>
    <t>I.polrok 2025 - program podpory talentov SsFZ</t>
  </si>
  <si>
    <t>5125000845</t>
  </si>
  <si>
    <t>I.polrok - program podpory talentov BFZ</t>
  </si>
  <si>
    <t>5125000846</t>
  </si>
  <si>
    <t>I.polrok - príprava reg.výberov dievčat BFZ</t>
  </si>
  <si>
    <t>52503007</t>
  </si>
  <si>
    <t>5125001647</t>
  </si>
  <si>
    <t>2025136</t>
  </si>
  <si>
    <t>05/2025 - zdravotná služba na šport.podujatiach</t>
  </si>
  <si>
    <t>5125001675</t>
  </si>
  <si>
    <t>26.05.-04.06./služby maséra SRWA-LN GIB,FO</t>
  </si>
  <si>
    <t>5125001733</t>
  </si>
  <si>
    <t>26.05.-04.06./služby kustóda SRWA - LN GIB,FO</t>
  </si>
  <si>
    <t>5125001734</t>
  </si>
  <si>
    <t>20250015</t>
  </si>
  <si>
    <t>26.05.-04.06./služby fyzioterapeuta SRWA-LN GIB,FO</t>
  </si>
  <si>
    <t>5125001223</t>
  </si>
  <si>
    <t>13.-14.05./testovanie - brankársky kemp SC,BB</t>
  </si>
  <si>
    <t>5125001224</t>
  </si>
  <si>
    <t>13.-14.05./tréner brankárok - brank.kemp SC,BB</t>
  </si>
  <si>
    <t>231161</t>
  </si>
  <si>
    <t>25.10.2025-24.01.2026/poist.majetku,FBI,ostatné</t>
  </si>
  <si>
    <t>00151700</t>
  </si>
  <si>
    <t>Allianz-Slovenská poisťovňa, a</t>
  </si>
  <si>
    <t>231160</t>
  </si>
  <si>
    <t>01.10.-31.12.2025/cestovné poistenie</t>
  </si>
  <si>
    <t>31322051</t>
  </si>
  <si>
    <t>Union poisťovňa, a.s.</t>
  </si>
  <si>
    <t>290035</t>
  </si>
  <si>
    <t>vreckové GRE-SVK 7.6.2025</t>
  </si>
  <si>
    <t>290083</t>
  </si>
  <si>
    <t>vreckové SVK-GER 04.09.25</t>
  </si>
  <si>
    <t>290029</t>
  </si>
  <si>
    <t>290078</t>
  </si>
  <si>
    <t>290033</t>
  </si>
  <si>
    <t>290081</t>
  </si>
  <si>
    <t>290038</t>
  </si>
  <si>
    <t>290086</t>
  </si>
  <si>
    <t>290044</t>
  </si>
  <si>
    <t>290093</t>
  </si>
  <si>
    <t>290043</t>
  </si>
  <si>
    <t>290092</t>
  </si>
  <si>
    <t>290042</t>
  </si>
  <si>
    <t>290090</t>
  </si>
  <si>
    <t>290045</t>
  </si>
  <si>
    <t>290095</t>
  </si>
  <si>
    <t>290091</t>
  </si>
  <si>
    <t>290036</t>
  </si>
  <si>
    <t>108556</t>
  </si>
  <si>
    <t>hráč reprezentácie č.10</t>
  </si>
  <si>
    <t>290087</t>
  </si>
  <si>
    <t>290040</t>
  </si>
  <si>
    <t>290089</t>
  </si>
  <si>
    <t>290053</t>
  </si>
  <si>
    <t>290102</t>
  </si>
  <si>
    <t>290037</t>
  </si>
  <si>
    <t>290030</t>
  </si>
  <si>
    <t>290079</t>
  </si>
  <si>
    <t>290051</t>
  </si>
  <si>
    <t>290100</t>
  </si>
  <si>
    <t>290039</t>
  </si>
  <si>
    <t>290088</t>
  </si>
  <si>
    <t>290084</t>
  </si>
  <si>
    <t>290048</t>
  </si>
  <si>
    <t>hráč reprezentácie č.19</t>
  </si>
  <si>
    <t>290052</t>
  </si>
  <si>
    <t>127470</t>
  </si>
  <si>
    <t>hráč reprezentácie č.20</t>
  </si>
  <si>
    <t>290101</t>
  </si>
  <si>
    <t>290031</t>
  </si>
  <si>
    <t>290080</t>
  </si>
  <si>
    <t>290049</t>
  </si>
  <si>
    <t>hráč reprezentácie č.23</t>
  </si>
  <si>
    <t>290097</t>
  </si>
  <si>
    <t>290032</t>
  </si>
  <si>
    <t>142580</t>
  </si>
  <si>
    <t>hráč reprezentácie č.33</t>
  </si>
  <si>
    <t>290085</t>
  </si>
  <si>
    <t>142754</t>
  </si>
  <si>
    <t>hráč reprezentácie č.34</t>
  </si>
  <si>
    <t>290054</t>
  </si>
  <si>
    <t>142830</t>
  </si>
  <si>
    <t>hráč reprezentácie č.35</t>
  </si>
  <si>
    <t>290103</t>
  </si>
  <si>
    <t>142831</t>
  </si>
  <si>
    <t>hráč reprezentácie č.36</t>
  </si>
  <si>
    <t>290099</t>
  </si>
  <si>
    <t>290050</t>
  </si>
  <si>
    <t>290098</t>
  </si>
  <si>
    <t>290034</t>
  </si>
  <si>
    <t>151492</t>
  </si>
  <si>
    <t>hráč reprezentácie č.37</t>
  </si>
  <si>
    <t>290082</t>
  </si>
  <si>
    <t>290094</t>
  </si>
  <si>
    <t>290041</t>
  </si>
  <si>
    <t>160499</t>
  </si>
  <si>
    <t>hráč reprezentácie č.38</t>
  </si>
  <si>
    <t>290046</t>
  </si>
  <si>
    <t>164662</t>
  </si>
  <si>
    <t>hráč reprezentácie č.39</t>
  </si>
  <si>
    <t>290096</t>
  </si>
  <si>
    <t>290047</t>
  </si>
  <si>
    <t>164663</t>
  </si>
  <si>
    <t>hráč reprezentácie č.40</t>
  </si>
  <si>
    <t>5125002690</t>
  </si>
  <si>
    <t>0192025</t>
  </si>
  <si>
    <t>09/2025 - regionálny koordinátor vzdelávania VsFZ</t>
  </si>
  <si>
    <t>5125002653</t>
  </si>
  <si>
    <t>2025000009</t>
  </si>
  <si>
    <t>09/2025 - tréner reprezentácie SR U18</t>
  </si>
  <si>
    <t>5125002655</t>
  </si>
  <si>
    <t>10250018</t>
  </si>
  <si>
    <t>09/2025 - regionálny koordinátor PPT,ŠTM</t>
  </si>
  <si>
    <t>5125002639</t>
  </si>
  <si>
    <t>09/2025 - regionálny koordinátor PPT,ŠTM-BFZ</t>
  </si>
  <si>
    <t>5125002649</t>
  </si>
  <si>
    <t>1025200027</t>
  </si>
  <si>
    <t>09/2025 - koordinátor trénerov brankárov</t>
  </si>
  <si>
    <t>5125002714</t>
  </si>
  <si>
    <t>09/2025 - region. koordinátor vzdelávanie trénerov</t>
  </si>
  <si>
    <t>5125002687</t>
  </si>
  <si>
    <t>2025090017</t>
  </si>
  <si>
    <t>09/2025 - regionálny koordinátor PPT VsFZ</t>
  </si>
  <si>
    <t>5125002761</t>
  </si>
  <si>
    <t>9</t>
  </si>
  <si>
    <t>09/2025 - kondičný tréner SR A</t>
  </si>
  <si>
    <t>5125002712</t>
  </si>
  <si>
    <t>250900001</t>
  </si>
  <si>
    <t>09/2025 - videoanalytik</t>
  </si>
  <si>
    <t>5125002652</t>
  </si>
  <si>
    <t>09/2025 - tréner reprezentácie SR U19</t>
  </si>
  <si>
    <t>5125002753</t>
  </si>
  <si>
    <t>07/2025 - korodinátorka vzdelávania tréneriek</t>
  </si>
  <si>
    <t>5125002495</t>
  </si>
  <si>
    <t>12</t>
  </si>
  <si>
    <t>31.08.-08.09./fyzioterapeut SR A - kval.MS GER,LUX</t>
  </si>
  <si>
    <t>5125000954</t>
  </si>
  <si>
    <t>320500147</t>
  </si>
  <si>
    <t>14.-17.04./letenky pre SR18/BA-Skopje-BA</t>
  </si>
  <si>
    <t>5125001051</t>
  </si>
  <si>
    <t>320500153</t>
  </si>
  <si>
    <t>31.03.-06.04./letenky SRWA - LN GIB,MDA</t>
  </si>
  <si>
    <t>5125001168</t>
  </si>
  <si>
    <t>320500162</t>
  </si>
  <si>
    <t>31.03.-09.04./letenky SR WU19/VIE-Bologna-VIE</t>
  </si>
  <si>
    <t>5125001171</t>
  </si>
  <si>
    <t>320500160</t>
  </si>
  <si>
    <t>04/2025 - individuálne letenky pre SR WA</t>
  </si>
  <si>
    <t>5125001192</t>
  </si>
  <si>
    <t>320500161</t>
  </si>
  <si>
    <t>28.04.-05.05./letenky SR WU16/VIE-Tallin-VIE</t>
  </si>
  <si>
    <t>5125001234</t>
  </si>
  <si>
    <t>320500166</t>
  </si>
  <si>
    <t>28.04.-03.05./letenky SR15/VIE-Helsinky-VIE</t>
  </si>
  <si>
    <t>5125001335</t>
  </si>
  <si>
    <t>20250084</t>
  </si>
  <si>
    <t>04/2025 - externý servis VAR školenia</t>
  </si>
  <si>
    <t>5125002270</t>
  </si>
  <si>
    <t>10921055</t>
  </si>
  <si>
    <t>01.-07.09./štartovné Ježek Cup U18</t>
  </si>
  <si>
    <t>00406741</t>
  </si>
  <si>
    <t>Fotbalová asociace České repub</t>
  </si>
  <si>
    <t>5125002685</t>
  </si>
  <si>
    <t>09/2025 - regionálny koordinátor vzdelávania SsFZ</t>
  </si>
  <si>
    <t>5125002645</t>
  </si>
  <si>
    <t>09/2025 - tréner reprezentácie SR21</t>
  </si>
  <si>
    <t>5125002711</t>
  </si>
  <si>
    <t>09/2025 - regionálny koordinátor TP,ŠTM - SsFZ</t>
  </si>
  <si>
    <t>5125002656</t>
  </si>
  <si>
    <t>202517</t>
  </si>
  <si>
    <t>09/2025 - regonálny koordinátor PPT,ŠTM,TP-ZsFZ</t>
  </si>
  <si>
    <t>5125002651</t>
  </si>
  <si>
    <t>09/2025 - asistent trénera SR21</t>
  </si>
  <si>
    <t>5125002640</t>
  </si>
  <si>
    <t>0222025</t>
  </si>
  <si>
    <t>09/2025 - tréner reprezentácie SR WA</t>
  </si>
  <si>
    <t>5125002691</t>
  </si>
  <si>
    <t>09/2025 - hlavný koordinátor TP</t>
  </si>
  <si>
    <t>5125002654</t>
  </si>
  <si>
    <t>09/2025 - tréner reprezentácie SR U16</t>
  </si>
  <si>
    <t>5125002705</t>
  </si>
  <si>
    <t>09/2025 - tréner reprezentácie SR WU17,WU19</t>
  </si>
  <si>
    <t>Jelšic Jozef</t>
  </si>
  <si>
    <t>5125002689</t>
  </si>
  <si>
    <t>09/2025 - tréner reprezentácie SR WU15</t>
  </si>
  <si>
    <t>Mgr. Peter Januška</t>
  </si>
  <si>
    <t>5125002650</t>
  </si>
  <si>
    <t>5125002745</t>
  </si>
  <si>
    <t>09/2025 - region. koordinátor vzdelávania trénerov</t>
  </si>
  <si>
    <t>5125002763</t>
  </si>
  <si>
    <t>2025026</t>
  </si>
  <si>
    <t>09/2025 - služby v oblasti kondičnej prípravy</t>
  </si>
  <si>
    <t>5125002762</t>
  </si>
  <si>
    <t>122025</t>
  </si>
  <si>
    <t>09/2025 - technický manažér SR A</t>
  </si>
  <si>
    <t>5125002693</t>
  </si>
  <si>
    <t>09/2025 - asistent trénera SR A</t>
  </si>
  <si>
    <t>5125002692</t>
  </si>
  <si>
    <t>09/2025 - videoanalytik SR A</t>
  </si>
  <si>
    <t>5125002686</t>
  </si>
  <si>
    <t>09/2025 - tréner reprezentácie SR U17</t>
  </si>
  <si>
    <t>5125002713</t>
  </si>
  <si>
    <t>202518</t>
  </si>
  <si>
    <t>09/2025 - koordinátor vzdelávania trénerov</t>
  </si>
  <si>
    <t>5125002429</t>
  </si>
  <si>
    <t>08/2025-lekt.činnosť/kondičná príprava R a AR SFZ</t>
  </si>
  <si>
    <t>5125002754</t>
  </si>
  <si>
    <t>20250049</t>
  </si>
  <si>
    <t>08/2025 - korodinátorka vzdelávania tréneriek</t>
  </si>
  <si>
    <t>5125002764</t>
  </si>
  <si>
    <t>20250050</t>
  </si>
  <si>
    <t>09/2025 - korodinátorka vzdelávania tréneriek</t>
  </si>
  <si>
    <t>5125002688</t>
  </si>
  <si>
    <t>09/2025 - tréner reprezentácie SR U15</t>
  </si>
  <si>
    <t>5125002473</t>
  </si>
  <si>
    <t>50544365</t>
  </si>
  <si>
    <t>HEČKO FYZIO S.R.O.</t>
  </si>
  <si>
    <t>5125002451</t>
  </si>
  <si>
    <t>202523</t>
  </si>
  <si>
    <t>31.08.-08.09./služby lekára SR A - kval.MS GER,LUX</t>
  </si>
  <si>
    <t>5125002504</t>
  </si>
  <si>
    <t>31.08.-08.09./strážna služba SR A-kval.MS GER,LUX</t>
  </si>
  <si>
    <t>5125002496</t>
  </si>
  <si>
    <t>5125002467</t>
  </si>
  <si>
    <t>31.08.-08.09./služby kustóda SR A-kval.MS GER,LUX</t>
  </si>
  <si>
    <t>5125002583</t>
  </si>
  <si>
    <t>2025019</t>
  </si>
  <si>
    <t>31.08.-08.09./asistent trénera SRA-kval.MS GER,LUX</t>
  </si>
  <si>
    <t>47336919</t>
  </si>
  <si>
    <t>RSC HAMSIK ACADEMY s. r. o.</t>
  </si>
  <si>
    <t>5125002533</t>
  </si>
  <si>
    <t>5125001620</t>
  </si>
  <si>
    <t>30.05./zabezpečenie réžie na zápase SRWA-Gibraltár</t>
  </si>
  <si>
    <t>5125001623</t>
  </si>
  <si>
    <t>20250117</t>
  </si>
  <si>
    <t>05/2025 - externý servis VAR prevádzka</t>
  </si>
  <si>
    <t>5125002470</t>
  </si>
  <si>
    <t>2025090022</t>
  </si>
  <si>
    <t>5125002471</t>
  </si>
  <si>
    <t>31.08.-08.09./tréner brankárov SRA-kval.MS GER,LUX</t>
  </si>
  <si>
    <t>5125002458</t>
  </si>
  <si>
    <t>31.08.-08.09./kondičný tréner SR A-kval.MS GER,LUX</t>
  </si>
  <si>
    <t>5125002493</t>
  </si>
  <si>
    <t>31.08.-08.09./služby maséra SR A - kval.MS GER,LUX</t>
  </si>
  <si>
    <t>5125002005</t>
  </si>
  <si>
    <t>332500529</t>
  </si>
  <si>
    <t>FA=27.-29.07./preprava pre FK DAC 1904 D.Streda</t>
  </si>
  <si>
    <t>70511009</t>
  </si>
  <si>
    <t>271525-271548</t>
  </si>
  <si>
    <t>odmena trénera ZF, počet  19</t>
  </si>
  <si>
    <t>5125001703</t>
  </si>
  <si>
    <t>2025350308</t>
  </si>
  <si>
    <t>25.-30.05./ubyt.,strava,ost SR WU19 - 2PZ HUN,CZE</t>
  </si>
  <si>
    <t>5125001725</t>
  </si>
  <si>
    <t>2025350320</t>
  </si>
  <si>
    <t>09.-10.06./10x ubyt.,strava,ost.-školenie UEFA GKA</t>
  </si>
  <si>
    <t>5125001727</t>
  </si>
  <si>
    <t>2025350321</t>
  </si>
  <si>
    <t>10.-11.06./10x ubyt.,strava,ost.-školenie UEFA PRO</t>
  </si>
  <si>
    <t>5125002258</t>
  </si>
  <si>
    <t>240522</t>
  </si>
  <si>
    <t>4.9.2024/preprava účast.školenia/SC-Hustopeče-SC</t>
  </si>
  <si>
    <t>5125002221</t>
  </si>
  <si>
    <t>332500581</t>
  </si>
  <si>
    <t>FA=01.-03.08./preprava pre FK DAC 1904 D.Streda</t>
  </si>
  <si>
    <t>5125002222</t>
  </si>
  <si>
    <t>332500582</t>
  </si>
  <si>
    <t>FA=29.07.-03.08./preprava pre FK DAC 1904 D.Streda</t>
  </si>
  <si>
    <t>5125002223</t>
  </si>
  <si>
    <t>332500580</t>
  </si>
  <si>
    <t>FA=08.-10.08./preprava pre FK DAC 1904 D.Streda</t>
  </si>
  <si>
    <t>5125002265</t>
  </si>
  <si>
    <t>332500606</t>
  </si>
  <si>
    <t>FA=22.-24.08./preprava pre FK DAC 1904 D.Streda</t>
  </si>
  <si>
    <t>5125001937</t>
  </si>
  <si>
    <t>537876</t>
  </si>
  <si>
    <t>09.-10.07./3x ubytovanie - komisia pre štadióny</t>
  </si>
  <si>
    <t>5125001976</t>
  </si>
  <si>
    <t>538746</t>
  </si>
  <si>
    <t>20.-22.07./2x ubyt.,strava lektori-škol.UEFA A 25</t>
  </si>
  <si>
    <t>5125002228</t>
  </si>
  <si>
    <t>539146</t>
  </si>
  <si>
    <t>22.-23.07./7x ubyt.,strava - školenie UEFA GKA</t>
  </si>
  <si>
    <t>5125002264</t>
  </si>
  <si>
    <t>541330</t>
  </si>
  <si>
    <t>17.-20.08./31x ubyt.,strava SR16 - KZ v Poprade</t>
  </si>
  <si>
    <t>5125002191</t>
  </si>
  <si>
    <t>2025000182</t>
  </si>
  <si>
    <t>23.-24.07./7x ubyt.,strava R UEFA/FC KE-FC Grodno</t>
  </si>
  <si>
    <t>36570796</t>
  </si>
  <si>
    <t>MARATÓN s.r.o.</t>
  </si>
  <si>
    <t>5125002194</t>
  </si>
  <si>
    <t>2025000188</t>
  </si>
  <si>
    <t>05.-06.08./2x ubyt.,strava R UEFA</t>
  </si>
  <si>
    <t>5125002532</t>
  </si>
  <si>
    <t>2025004103</t>
  </si>
  <si>
    <t>16.-17.09./11x ubyt.,strava - školenie UEFA EYA</t>
  </si>
  <si>
    <t>5125002557</t>
  </si>
  <si>
    <t>2025000304</t>
  </si>
  <si>
    <t>15.-17.08./1x ubytovanie,strava - seminár R</t>
  </si>
  <si>
    <t>5125002399</t>
  </si>
  <si>
    <t>250486</t>
  </si>
  <si>
    <t>FA=08/2025 - preprava pre AS Trenčín</t>
  </si>
  <si>
    <t>5125002525</t>
  </si>
  <si>
    <t>250489</t>
  </si>
  <si>
    <t>UTM=08/2025 - doprava pre FK Spartak D.nad Váhom</t>
  </si>
  <si>
    <t>5125002570</t>
  </si>
  <si>
    <t>301250688</t>
  </si>
  <si>
    <t>01.-03.09./1x ubytovanie,strava - UEFA visit GRTS</t>
  </si>
  <si>
    <t>5125001611</t>
  </si>
  <si>
    <t>2520220</t>
  </si>
  <si>
    <t>28.05./organizácia zápasu SR WU19 - Maďarsko</t>
  </si>
  <si>
    <t>5125001653</t>
  </si>
  <si>
    <t>2520222</t>
  </si>
  <si>
    <t>21.05./prenájom tréningového ihriska pre SR15</t>
  </si>
  <si>
    <t>5125002456</t>
  </si>
  <si>
    <t>2520328</t>
  </si>
  <si>
    <t>01.09./prenájom tréning.ihriska SR18-mem.V.Ježka</t>
  </si>
  <si>
    <t>5125002540</t>
  </si>
  <si>
    <t>2520314</t>
  </si>
  <si>
    <t>18.-20.08./prenájom tréning.plôch pre SR WU15</t>
  </si>
  <si>
    <t>5125002541</t>
  </si>
  <si>
    <t>2520316</t>
  </si>
  <si>
    <t>18.-21.08./30x ubyt.,strava SR WU15</t>
  </si>
  <si>
    <t>5125002582</t>
  </si>
  <si>
    <t>2520329</t>
  </si>
  <si>
    <t>01.-05.09./prenájom tréning.plôch SR19 - 2PZ BGR</t>
  </si>
  <si>
    <t>5125002338</t>
  </si>
  <si>
    <t>312025</t>
  </si>
  <si>
    <t>UTM=20.-31.08./4x preprava pre FK Humenné</t>
  </si>
  <si>
    <t>5125002558</t>
  </si>
  <si>
    <t>CIN=24.08./preprava pre FK Humenné</t>
  </si>
  <si>
    <t>5125002498</t>
  </si>
  <si>
    <t>2025388</t>
  </si>
  <si>
    <t>16.-17.09./5x ubytovanie - testovanie FA</t>
  </si>
  <si>
    <t>46520104</t>
  </si>
  <si>
    <t>Dom techniky ZSVTS KE, s.r.o.</t>
  </si>
  <si>
    <t>5125002136</t>
  </si>
  <si>
    <t>0020250722</t>
  </si>
  <si>
    <t>09.-10.08./5x ubytovanie - Memoriál G.Princa</t>
  </si>
  <si>
    <t>45254389</t>
  </si>
  <si>
    <t>BUILDINGS CITY, s.r.o.</t>
  </si>
  <si>
    <t>5125001965</t>
  </si>
  <si>
    <t>202568</t>
  </si>
  <si>
    <t>UTM=11x preprava pre MŠK Tesla Stropkov</t>
  </si>
  <si>
    <t>5125002542</t>
  </si>
  <si>
    <t>202594</t>
  </si>
  <si>
    <t>UTM=08/2025 - preprava pre MŠK Tesla Stropkov</t>
  </si>
  <si>
    <t>5125002448</t>
  </si>
  <si>
    <t>10250023</t>
  </si>
  <si>
    <t>4.-6.9./8x ubyt.,strava R UEFA/kval.ME21 SVK-AND</t>
  </si>
  <si>
    <t>36267228</t>
  </si>
  <si>
    <t>Hotel sv.Michal, s.r.o.</t>
  </si>
  <si>
    <t>5125002454</t>
  </si>
  <si>
    <t>20251284</t>
  </si>
  <si>
    <t>UTM=09.-23.08./3x preprava pre MŠK Rimavská Sobota</t>
  </si>
  <si>
    <t>5125001949</t>
  </si>
  <si>
    <t>20250243</t>
  </si>
  <si>
    <t>5125002047</t>
  </si>
  <si>
    <t>20250270</t>
  </si>
  <si>
    <t>UTM=26.07./preprava pre FK Inter Bratislava</t>
  </si>
  <si>
    <t>5125002102</t>
  </si>
  <si>
    <t>20250259</t>
  </si>
  <si>
    <t>5125002048</t>
  </si>
  <si>
    <t>20250693</t>
  </si>
  <si>
    <t>FA=18.-27.07./preprava pre MFK Ružomberok</t>
  </si>
  <si>
    <t>52943593</t>
  </si>
  <si>
    <t>5125002287</t>
  </si>
  <si>
    <t>20250768</t>
  </si>
  <si>
    <t>FA=01. a 09.08./preprava pre MFK Ružomberok</t>
  </si>
  <si>
    <t>5125002539</t>
  </si>
  <si>
    <t>2025157</t>
  </si>
  <si>
    <t>CAKAT=preprava pre OK Častkovce</t>
  </si>
  <si>
    <t>43944311</t>
  </si>
  <si>
    <t>5125002587</t>
  </si>
  <si>
    <t>2025337</t>
  </si>
  <si>
    <t>CAKAT=20.09./preprava pre OK Častkovce</t>
  </si>
  <si>
    <t>5125002144</t>
  </si>
  <si>
    <t>2508219</t>
  </si>
  <si>
    <t>09.-13.08./preprava SsFZ - Mem.G.Princa/BB-KE-BB</t>
  </si>
  <si>
    <t>5125002145</t>
  </si>
  <si>
    <t>2508220</t>
  </si>
  <si>
    <t>09.-13.08./preprava ZsFZ - Mem.G.Princa/NR-KE-NR</t>
  </si>
  <si>
    <t>5125001974</t>
  </si>
  <si>
    <t>2004725</t>
  </si>
  <si>
    <t>9.-11.7./10x ubyt. del.osôb/UEL Spartak TT-Häcken</t>
  </si>
  <si>
    <t>36266353</t>
  </si>
  <si>
    <t>Tenisové centrum Trnava, a.s.</t>
  </si>
  <si>
    <t>5125002096</t>
  </si>
  <si>
    <t>2004925</t>
  </si>
  <si>
    <t>30.7.-1.8./7x ubyt. R UEFA/UECL Spartak-Hibernians</t>
  </si>
  <si>
    <t>5125002211</t>
  </si>
  <si>
    <t>2005325</t>
  </si>
  <si>
    <t>12.-15.08./8x ubyt.,strava R UEFA/Trnava-Craiova</t>
  </si>
  <si>
    <t>5125002479</t>
  </si>
  <si>
    <t>12.-15.05./preprava VsFZ-RTWU14/VT-BA-VT</t>
  </si>
  <si>
    <t>55293263</t>
  </si>
  <si>
    <t>Migaľbus s.r.o.</t>
  </si>
  <si>
    <t>5125002827</t>
  </si>
  <si>
    <t>2500060</t>
  </si>
  <si>
    <t>CAKAT=01.-15.05./preprava pre SK Odeva Lipany</t>
  </si>
  <si>
    <t>46844457</t>
  </si>
  <si>
    <t>JEWI s.r.o.</t>
  </si>
  <si>
    <t>5125002828</t>
  </si>
  <si>
    <t>2500069</t>
  </si>
  <si>
    <t>CAKAT=16.-31.05./preprava pre SK Odeva Lipany</t>
  </si>
  <si>
    <t>5125002829</t>
  </si>
  <si>
    <t>2500077</t>
  </si>
  <si>
    <t>CAKAT=01.-15.06./preprava pre SK Odeva Lipany</t>
  </si>
  <si>
    <t>5125002538</t>
  </si>
  <si>
    <t>25089</t>
  </si>
  <si>
    <t>CIN=preprava pre FC Baník Prievidza</t>
  </si>
  <si>
    <t>48192201</t>
  </si>
  <si>
    <t>AutoBus travel s.r.o.</t>
  </si>
  <si>
    <t>5125002832</t>
  </si>
  <si>
    <t>25085</t>
  </si>
  <si>
    <t>UTM=11x preprava pre FC Baník Prievidza</t>
  </si>
  <si>
    <t>5125002485</t>
  </si>
  <si>
    <t>325103</t>
  </si>
  <si>
    <t>CAKAT=09. a 24.08./2x preprava pre MFK Detva</t>
  </si>
  <si>
    <t>36740594</t>
  </si>
  <si>
    <t>DETVA TRANS - Šufliarsky, s.r.</t>
  </si>
  <si>
    <t>5125002167</t>
  </si>
  <si>
    <t>2025505178</t>
  </si>
  <si>
    <t>07/2025 - preprava deleg.osôb UEFA</t>
  </si>
  <si>
    <t>5125002337</t>
  </si>
  <si>
    <t>1020250107</t>
  </si>
  <si>
    <t>UTM=08/2025 - preprava pre MŠK Kysucké Nové Mesto</t>
  </si>
  <si>
    <t>5125002499</t>
  </si>
  <si>
    <t>10250086</t>
  </si>
  <si>
    <t>03.-04.09./28x ubyt.,strava - víťazná cena ŠP</t>
  </si>
  <si>
    <t>45675023</t>
  </si>
  <si>
    <t>Equistar s.r.o</t>
  </si>
  <si>
    <t>5125002212</t>
  </si>
  <si>
    <t>2542000348</t>
  </si>
  <si>
    <t>20.-21.08./10x ubyt.,strava R/Zhytomyr-Fiorentina</t>
  </si>
  <si>
    <t>271527</t>
  </si>
  <si>
    <t>odmena ZF 08/2025</t>
  </si>
  <si>
    <t>1020250195</t>
  </si>
  <si>
    <t>5125002346</t>
  </si>
  <si>
    <t>09.-13.08./110x ubyt.,strava - MGP 2025</t>
  </si>
  <si>
    <t>5125002447</t>
  </si>
  <si>
    <t>25026</t>
  </si>
  <si>
    <t>UTM=18x/ubytovanie,strava pre Partizán Bardejov</t>
  </si>
  <si>
    <t>5125002271</t>
  </si>
  <si>
    <t>2025032</t>
  </si>
  <si>
    <t>UTM=08/2025 - preprava pre MŠK Novohrad Lučenec</t>
  </si>
  <si>
    <t>5125002172</t>
  </si>
  <si>
    <t>UTM=04-06/2025 - preprava pre MŠK Senec</t>
  </si>
  <si>
    <t>46859071</t>
  </si>
  <si>
    <t>L+L BUS s.r.o</t>
  </si>
  <si>
    <t>320ks/ADIDAS lopty pre II.ligu</t>
  </si>
  <si>
    <t>5125002151</t>
  </si>
  <si>
    <t>2025038</t>
  </si>
  <si>
    <t>09.-13.08./preprava BFZ - Mem.G.Princa/BA-KE-BA</t>
  </si>
  <si>
    <t>47662433</t>
  </si>
  <si>
    <t>Martin Kovačovský</t>
  </si>
  <si>
    <t>5125002619</t>
  </si>
  <si>
    <t>2025131</t>
  </si>
  <si>
    <t>CAKAT=08-09/2025 - 11x preprava pre Stará Ľubovňa</t>
  </si>
  <si>
    <t>46465880</t>
  </si>
  <si>
    <t>B.P.V.bus, s.r.o.</t>
  </si>
  <si>
    <t>5125001712</t>
  </si>
  <si>
    <t>preprava produkčného materiálu pre SR21 - EURO U21</t>
  </si>
  <si>
    <t>46457569</t>
  </si>
  <si>
    <t>FIVE PRODUCTION, s.r.o.</t>
  </si>
  <si>
    <t>1925000933</t>
  </si>
  <si>
    <t>2025130</t>
  </si>
  <si>
    <t>09/2025 prepl.deleg.osôb mládež.súť.</t>
  </si>
  <si>
    <t>1925000979</t>
  </si>
  <si>
    <t>250043</t>
  </si>
  <si>
    <t>1925001006</t>
  </si>
  <si>
    <t>2025042</t>
  </si>
  <si>
    <t>1925000924</t>
  </si>
  <si>
    <t>202540</t>
  </si>
  <si>
    <t>1925000943</t>
  </si>
  <si>
    <t>1625</t>
  </si>
  <si>
    <t>1925001014</t>
  </si>
  <si>
    <t>1925000918</t>
  </si>
  <si>
    <t>1925000921</t>
  </si>
  <si>
    <t>20250030</t>
  </si>
  <si>
    <t>1925000919</t>
  </si>
  <si>
    <t>1014030</t>
  </si>
  <si>
    <t>1925000995</t>
  </si>
  <si>
    <t>10250021</t>
  </si>
  <si>
    <t>1925000927</t>
  </si>
  <si>
    <t>25019</t>
  </si>
  <si>
    <t>1925000935</t>
  </si>
  <si>
    <t>582025</t>
  </si>
  <si>
    <t>1925000977</t>
  </si>
  <si>
    <t>20250702</t>
  </si>
  <si>
    <t>1925000920</t>
  </si>
  <si>
    <t>1925000944</t>
  </si>
  <si>
    <t>2025015</t>
  </si>
  <si>
    <t>1925000936</t>
  </si>
  <si>
    <t>1925000932</t>
  </si>
  <si>
    <t>1925000978</t>
  </si>
  <si>
    <t>1925000934</t>
  </si>
  <si>
    <t>402025</t>
  </si>
  <si>
    <t>1925000922</t>
  </si>
  <si>
    <t>1925000907</t>
  </si>
  <si>
    <t>1925000929</t>
  </si>
  <si>
    <t>1925000923</t>
  </si>
  <si>
    <t>2025030</t>
  </si>
  <si>
    <t>1925000939</t>
  </si>
  <si>
    <t>1925000931</t>
  </si>
  <si>
    <t>1925000938</t>
  </si>
  <si>
    <t>1925000930</t>
  </si>
  <si>
    <t>1925000925</t>
  </si>
  <si>
    <t>1925000945</t>
  </si>
  <si>
    <t>1925000928</t>
  </si>
  <si>
    <t>1925001013</t>
  </si>
  <si>
    <t>1925000912</t>
  </si>
  <si>
    <t>1925000940</t>
  </si>
  <si>
    <t>1925000937</t>
  </si>
  <si>
    <t>1925000949</t>
  </si>
  <si>
    <t>1925000926</t>
  </si>
  <si>
    <t>1925001012</t>
  </si>
  <si>
    <t>5125002159</t>
  </si>
  <si>
    <t>258000008</t>
  </si>
  <si>
    <t>10.06./služby spojené s org. zápasu ISR-SVK</t>
  </si>
  <si>
    <t>The Israel Football Associatio</t>
  </si>
  <si>
    <t>5125002411</t>
  </si>
  <si>
    <t>2025092</t>
  </si>
  <si>
    <t>08/2025 - mentoring školenia UEFA PRO 2025/2026</t>
  </si>
  <si>
    <t>5125001999</t>
  </si>
  <si>
    <t>250100263</t>
  </si>
  <si>
    <t>29.07./zabezpečenie strava - ČS pohár</t>
  </si>
  <si>
    <t>ARTEMISIA, spol. s r.o.</t>
  </si>
  <si>
    <t>5125002863</t>
  </si>
  <si>
    <t>11</t>
  </si>
  <si>
    <t>5125002128</t>
  </si>
  <si>
    <t>5200006727</t>
  </si>
  <si>
    <t>MAC24-10 ks Taška na kopačky 30306460900</t>
  </si>
  <si>
    <t>5125002781</t>
  </si>
  <si>
    <t>322025</t>
  </si>
  <si>
    <t>09/2025 - regionálny koordinátor, tréner ŽF BFZ</t>
  </si>
  <si>
    <t>56341326</t>
  </si>
  <si>
    <t>B&amp;B Pro s.r.o.</t>
  </si>
  <si>
    <t>5125001440</t>
  </si>
  <si>
    <t>20008429</t>
  </si>
  <si>
    <t>05/2025 - podpora S4 HANA</t>
  </si>
  <si>
    <t>35839121</t>
  </si>
  <si>
    <t>Ernst &amp; Young, s.r.o.</t>
  </si>
  <si>
    <t>5125001761</t>
  </si>
  <si>
    <t>20008809</t>
  </si>
  <si>
    <t>06/2025 - podpora S4 HANA</t>
  </si>
  <si>
    <t>5125002146</t>
  </si>
  <si>
    <t>FA=07.-19.07./sústredenie pre FK Žel.Podbrezová</t>
  </si>
  <si>
    <t>31933173</t>
  </si>
  <si>
    <t>FK Podkonice</t>
  </si>
  <si>
    <t>5125002861</t>
  </si>
  <si>
    <t>202525</t>
  </si>
  <si>
    <t>09/2025 - činnosť R/mandátna zmluva+činnosť KR SFZ</t>
  </si>
  <si>
    <t>5125001990</t>
  </si>
  <si>
    <t>12606</t>
  </si>
  <si>
    <t>5125002820</t>
  </si>
  <si>
    <t>09/2025 - regionálny koordinátor TP,ŠTM - VsFZ</t>
  </si>
  <si>
    <t>5125002412</t>
  </si>
  <si>
    <t>08/2025 - organizácia školenie UEFA A 2025</t>
  </si>
  <si>
    <t>10670852</t>
  </si>
  <si>
    <t>330142</t>
  </si>
  <si>
    <t>245250341</t>
  </si>
  <si>
    <t>330140</t>
  </si>
  <si>
    <t>680299843</t>
  </si>
  <si>
    <t>330141</t>
  </si>
  <si>
    <t>962775092</t>
  </si>
  <si>
    <t>330154</t>
  </si>
  <si>
    <t>634953329</t>
  </si>
  <si>
    <t>330150</t>
  </si>
  <si>
    <t>505052333</t>
  </si>
  <si>
    <t>330152</t>
  </si>
  <si>
    <t>70002831</t>
  </si>
  <si>
    <t>330149</t>
  </si>
  <si>
    <t>222577084</t>
  </si>
  <si>
    <t>330147</t>
  </si>
  <si>
    <t>657626586</t>
  </si>
  <si>
    <t>330153</t>
  </si>
  <si>
    <t>352478080</t>
  </si>
  <si>
    <t>330143</t>
  </si>
  <si>
    <t>527725590</t>
  </si>
  <si>
    <t>330148</t>
  </si>
  <si>
    <t>940101835</t>
  </si>
  <si>
    <t>330145</t>
  </si>
  <si>
    <t>92676088</t>
  </si>
  <si>
    <t>330146</t>
  </si>
  <si>
    <t>375151337</t>
  </si>
  <si>
    <t>330151</t>
  </si>
  <si>
    <t>787527582</t>
  </si>
  <si>
    <t>330144</t>
  </si>
  <si>
    <t>810200839</t>
  </si>
  <si>
    <t>5125002296</t>
  </si>
  <si>
    <t>1251381</t>
  </si>
  <si>
    <t>1ks/zástava Nemecko 180x240</t>
  </si>
  <si>
    <t>17315786</t>
  </si>
  <si>
    <t>2U spol. s r.o.</t>
  </si>
  <si>
    <t>5125001785</t>
  </si>
  <si>
    <t>2025350326</t>
  </si>
  <si>
    <t>17.-19.06./ubyt.,strava,ost. - školenie UEFA PRO</t>
  </si>
  <si>
    <t>5125002100</t>
  </si>
  <si>
    <t>2250090</t>
  </si>
  <si>
    <t>FA=licencia,popruhy Polar pre FC Spartak Trnava</t>
  </si>
  <si>
    <t>32842414</t>
  </si>
  <si>
    <t>Mgr. Patrik Valo - TOP -TREND</t>
  </si>
  <si>
    <t>5125002124</t>
  </si>
  <si>
    <t>2025101</t>
  </si>
  <si>
    <t>UTM=športový materiál pre Partizán BŠK Bardejov</t>
  </si>
  <si>
    <t>5125002139</t>
  </si>
  <si>
    <t>225080</t>
  </si>
  <si>
    <t>26.05.-04.06./prenájom prístroja Tecar pre SRWA</t>
  </si>
  <si>
    <t>5125002266</t>
  </si>
  <si>
    <t>25106</t>
  </si>
  <si>
    <t>UTM=140ks/strava pre BŠK Partizán Bardejov</t>
  </si>
  <si>
    <t>5125002207</t>
  </si>
  <si>
    <t>2025071</t>
  </si>
  <si>
    <t>07/2025 - mentor/školenie UEFA PRO 25/26</t>
  </si>
  <si>
    <t>5125002293</t>
  </si>
  <si>
    <t>2025061</t>
  </si>
  <si>
    <t>5125002848</t>
  </si>
  <si>
    <t>2025102</t>
  </si>
  <si>
    <t>8 h/mentor - školenie UEFA PRO 24/25</t>
  </si>
  <si>
    <t>5125001664</t>
  </si>
  <si>
    <t>242025</t>
  </si>
  <si>
    <t>43322883</t>
  </si>
  <si>
    <t>PaedDr. Štefan Tarkovič s.r.o.</t>
  </si>
  <si>
    <t>5125002195</t>
  </si>
  <si>
    <t>2500092</t>
  </si>
  <si>
    <t>FA=600ks/strava pre MFK Ružomberok</t>
  </si>
  <si>
    <t>5125001910</t>
  </si>
  <si>
    <t>2500659</t>
  </si>
  <si>
    <t>FA=132ks/fitness pomôcky pre MŠK Žilina</t>
  </si>
  <si>
    <t>5125002097</t>
  </si>
  <si>
    <t>2500751</t>
  </si>
  <si>
    <t>FA=25ks/tréningové pomôcky pre FC Košice</t>
  </si>
  <si>
    <t>5125001970</t>
  </si>
  <si>
    <t>00152025</t>
  </si>
  <si>
    <t>5 h/lektor - vzdelávanie edukátorov</t>
  </si>
  <si>
    <t>5125001972</t>
  </si>
  <si>
    <t>00172025</t>
  </si>
  <si>
    <t>18 h/lektor - vzdelávanie edukátorov GK 2025</t>
  </si>
  <si>
    <t>5125002434</t>
  </si>
  <si>
    <t>0032024</t>
  </si>
  <si>
    <t>6 h/lektor - školenie UEFA EYA 23/24</t>
  </si>
  <si>
    <t>5125002438</t>
  </si>
  <si>
    <t>632025</t>
  </si>
  <si>
    <t>40 h/inštruktor,člen komisie - školenie UEFA C BA</t>
  </si>
  <si>
    <t>5125002202</t>
  </si>
  <si>
    <t>1025051</t>
  </si>
  <si>
    <t>FA=50ks/lopty pre FK Poprad</t>
  </si>
  <si>
    <t>5125002476</t>
  </si>
  <si>
    <t>001625</t>
  </si>
  <si>
    <t>09.-10.09./prenájom HP - regionálny turnaj U14,15</t>
  </si>
  <si>
    <t>00892106</t>
  </si>
  <si>
    <t>ŠK Štrba</t>
  </si>
  <si>
    <t>5125002200</t>
  </si>
  <si>
    <t>20 h/mentor - školenie EYA 24/25</t>
  </si>
  <si>
    <t>5125002286</t>
  </si>
  <si>
    <t>24.-28.08./služby fyzioterapeuta SR17 - 2PZ Litva</t>
  </si>
  <si>
    <t>50375415</t>
  </si>
  <si>
    <t>Lukáš Kováčik</t>
  </si>
  <si>
    <t>5125002535</t>
  </si>
  <si>
    <t>1025200024</t>
  </si>
  <si>
    <t>inštruktor - školenie UEFA GKA 25</t>
  </si>
  <si>
    <t>5125002536</t>
  </si>
  <si>
    <t>1025200025</t>
  </si>
  <si>
    <t>10 h/lektor, inštruktor - školenie UEFA GKB 25</t>
  </si>
  <si>
    <t>5125002537</t>
  </si>
  <si>
    <t>1025200026</t>
  </si>
  <si>
    <t>5125002849</t>
  </si>
  <si>
    <t>1025200028</t>
  </si>
  <si>
    <t>10 h/lektor,inštruktor,organizátor - škol.UEFA GKB</t>
  </si>
  <si>
    <t>5125002215</t>
  </si>
  <si>
    <t>2500189</t>
  </si>
  <si>
    <t>FA=potlač dresov pre MFK Ružomberok</t>
  </si>
  <si>
    <t>53104561</t>
  </si>
  <si>
    <t>Juráš-sieťotlač, s.r.o.</t>
  </si>
  <si>
    <t>5125002444</t>
  </si>
  <si>
    <t>0920257580</t>
  </si>
  <si>
    <t>40 h/mentor - školenie UEFA EYA 24/25</t>
  </si>
  <si>
    <t>45648352</t>
  </si>
  <si>
    <t>Marek Dobiáš</t>
  </si>
  <si>
    <t>5125002050</t>
  </si>
  <si>
    <t>25210014</t>
  </si>
  <si>
    <t>26.05.-04.06./tréner brankáriek SRWA-UWNL GIB,FO</t>
  </si>
  <si>
    <t>5125001997</t>
  </si>
  <si>
    <t>20250070</t>
  </si>
  <si>
    <t>2 h/organizácia školenie UEFA B BA 25</t>
  </si>
  <si>
    <t>54507235</t>
  </si>
  <si>
    <t>VYZUJ PAPUČE</t>
  </si>
  <si>
    <t>5125002251</t>
  </si>
  <si>
    <t>1020250005</t>
  </si>
  <si>
    <t>17.-20.08./asistent trénera SR16 - KZ v Poprade</t>
  </si>
  <si>
    <t>47154748</t>
  </si>
  <si>
    <t>MH Global Group s.r.o.</t>
  </si>
  <si>
    <t>5125002497</t>
  </si>
  <si>
    <t>2025043</t>
  </si>
  <si>
    <t>09.-11.09/doprava BFZ - RTU14/BA-Poprad-BA</t>
  </si>
  <si>
    <t>5125002489</t>
  </si>
  <si>
    <t>10250006</t>
  </si>
  <si>
    <t>UTM=14.09./30x strava pre Partizán Bardejov</t>
  </si>
  <si>
    <t>36416321</t>
  </si>
  <si>
    <t>SOGE, s.r.o.</t>
  </si>
  <si>
    <t>5125002562</t>
  </si>
  <si>
    <t>25000302</t>
  </si>
  <si>
    <t>UTM=1ks/IT potreby pre Partizán Bardejov</t>
  </si>
  <si>
    <t>40297128</t>
  </si>
  <si>
    <t>Patrik Cubjak – TAI</t>
  </si>
  <si>
    <t>231081</t>
  </si>
  <si>
    <t>106077</t>
  </si>
  <si>
    <t>odmena lektorská činnosť - školenie UEFA C 2025</t>
  </si>
  <si>
    <t>Mikuláš Marci Mgr.</t>
  </si>
  <si>
    <t>231083</t>
  </si>
  <si>
    <t>110582</t>
  </si>
  <si>
    <t>školenie UEFA C 2025</t>
  </si>
  <si>
    <t>Marek Tvrdý</t>
  </si>
  <si>
    <t>231080</t>
  </si>
  <si>
    <t>127173</t>
  </si>
  <si>
    <t>Peter Buranský</t>
  </si>
  <si>
    <t>231089</t>
  </si>
  <si>
    <t>131755</t>
  </si>
  <si>
    <t>odmena lektorská činnost - SFZ Grassroots Leader</t>
  </si>
  <si>
    <t>Mgr. Martina Luptáková</t>
  </si>
  <si>
    <t>5125002727</t>
  </si>
  <si>
    <t>2225000686</t>
  </si>
  <si>
    <t>10/2025-prenájom kancel.,spoloč.priestorov,parkov</t>
  </si>
  <si>
    <t>5125002378</t>
  </si>
  <si>
    <t>UTM=35ks/strava pre Partizán Bardejov</t>
  </si>
  <si>
    <t>33298441</t>
  </si>
  <si>
    <t>Juraj Ivan - Koliba Neresnica</t>
  </si>
  <si>
    <t>5125002153</t>
  </si>
  <si>
    <t>5125001971</t>
  </si>
  <si>
    <t>00162025</t>
  </si>
  <si>
    <t>10 h/lektor - vzdelávanie edukátorov GK 2025</t>
  </si>
  <si>
    <t>5125002433</t>
  </si>
  <si>
    <t>01.01.-31.12.2024/lektorská činnosť nad rámec</t>
  </si>
  <si>
    <t>5125002443</t>
  </si>
  <si>
    <t>4 h/lektor - školenie EYA 25/26</t>
  </si>
  <si>
    <t>5125002830</t>
  </si>
  <si>
    <t>2 h/lektor - školenie UEFA PRO 25/26</t>
  </si>
  <si>
    <t>5125002441</t>
  </si>
  <si>
    <t>11 h/lektor - školenie UEFA GKA 25</t>
  </si>
  <si>
    <t>5125002365</t>
  </si>
  <si>
    <t>202526</t>
  </si>
  <si>
    <t>24.-28.08./asistent trénera SR17 - 2PZ Litva</t>
  </si>
  <si>
    <t>5125002624</t>
  </si>
  <si>
    <t>202527</t>
  </si>
  <si>
    <t>21.-25.09./asistent trénera SR17 - 2PZ Slovinsko</t>
  </si>
  <si>
    <t>5125002419</t>
  </si>
  <si>
    <t>40 h/mentor - školeniei UEFA EYA 24/25</t>
  </si>
  <si>
    <t>1925001048</t>
  </si>
  <si>
    <t>20250027</t>
  </si>
  <si>
    <t>09/25 činnosť R</t>
  </si>
  <si>
    <t>1925001049</t>
  </si>
  <si>
    <t>1925001050</t>
  </si>
  <si>
    <t>20250024</t>
  </si>
  <si>
    <t>5125001912</t>
  </si>
  <si>
    <t>9-11.7./25 doprovod deleg.osôb Trnava-BK Häcken</t>
  </si>
  <si>
    <t>5125002439</t>
  </si>
  <si>
    <t>0825</t>
  </si>
  <si>
    <t>20 h/mentor - školenie UEFA EYA 24/25</t>
  </si>
  <si>
    <t>5125002494</t>
  </si>
  <si>
    <t>31.08.-10.09./kondičný tréner SR21 - KME AND,MDL</t>
  </si>
  <si>
    <t>5125002508</t>
  </si>
  <si>
    <t>2025044</t>
  </si>
  <si>
    <t>8 h/lektor - školenie UEFA RPO 24/25</t>
  </si>
  <si>
    <t>1925001011</t>
  </si>
  <si>
    <t>5125001975</t>
  </si>
  <si>
    <t>technický servis optických káblov VAR</t>
  </si>
  <si>
    <t>46316612</t>
  </si>
  <si>
    <t>TVM s.r.o.</t>
  </si>
  <si>
    <t>5125002402</t>
  </si>
  <si>
    <t>25.-28.08./prenájom prístroja Tecar pre SR WU17</t>
  </si>
  <si>
    <t>5125002782</t>
  </si>
  <si>
    <t>5125002517</t>
  </si>
  <si>
    <t>01.-09.09./služby maséra SR19 - 2PZ Bulharsko</t>
  </si>
  <si>
    <t>5125002135</t>
  </si>
  <si>
    <t>UTM=40x/strava pre MŠK Rimavská Sobota</t>
  </si>
  <si>
    <t>5125002453</t>
  </si>
  <si>
    <t>UTM=23.08./40x strava pre MŠK Rimavská Sobota</t>
  </si>
  <si>
    <t>5125002510</t>
  </si>
  <si>
    <t>UTM=13.09./40x strava pre MŠK Rimavská Sobota</t>
  </si>
  <si>
    <t>5125002528</t>
  </si>
  <si>
    <t>UTM=07.09./40x strava pre MŠK Rimavská Sobota</t>
  </si>
  <si>
    <t>5125002580</t>
  </si>
  <si>
    <t>17.-20.08./kondičný tréner SR16 - KZ v Poprade</t>
  </si>
  <si>
    <t>5125002490</t>
  </si>
  <si>
    <t>01.-07.09./fyzioterapeut SR18 - mem.Václava Ježka</t>
  </si>
  <si>
    <t>5125002168</t>
  </si>
  <si>
    <t>20240002</t>
  </si>
  <si>
    <t>14 h/mentor - školenie UEFA EYA 23/24</t>
  </si>
  <si>
    <t>43700306</t>
  </si>
  <si>
    <t>PeadDr. Michal Budovec</t>
  </si>
  <si>
    <t>5125002617</t>
  </si>
  <si>
    <t>2024023</t>
  </si>
  <si>
    <t>11 h/člen komisie - školenie UEFA GKB 24</t>
  </si>
  <si>
    <t>53416201</t>
  </si>
  <si>
    <t>SAVA s.r.o.</t>
  </si>
  <si>
    <t>5125002618</t>
  </si>
  <si>
    <t>1 h/lektor - konferencia  trénerov brankárov</t>
  </si>
  <si>
    <t>5125002475</t>
  </si>
  <si>
    <t>25004</t>
  </si>
  <si>
    <t>01.-07.09./služby maséra SR18 - mem.Václava Ježka</t>
  </si>
  <si>
    <t>5125002091</t>
  </si>
  <si>
    <t>FA=zabezp.fotenia na preukazy pre FC Spartak TT</t>
  </si>
  <si>
    <t>56955774</t>
  </si>
  <si>
    <t>Jakub Harant</t>
  </si>
  <si>
    <t>5125002148</t>
  </si>
  <si>
    <t>21.-22.07./organizácia školenia UEFA A 25</t>
  </si>
  <si>
    <t>5125002507</t>
  </si>
  <si>
    <t>01.-09.09./asistent trénera SR19 - 2PZ Bulharsko</t>
  </si>
  <si>
    <t>5125002367</t>
  </si>
  <si>
    <t>24.-28.08./kondičný tréner SR17 - 2PZ Litva</t>
  </si>
  <si>
    <t>54533210</t>
  </si>
  <si>
    <t>Mgr. Igor Bakaľár</t>
  </si>
  <si>
    <t>5125002627</t>
  </si>
  <si>
    <t>21.-25.09./kondičný tréner SR17 - 2PZ Slovinsko</t>
  </si>
  <si>
    <t>271524- 271746</t>
  </si>
  <si>
    <t>odmena trénera ZF 09/2025, 08/2025, počet 29</t>
  </si>
  <si>
    <t>271462-271721</t>
  </si>
  <si>
    <t>odmena trénera FA, UTM 09/2025, počet 166</t>
  </si>
  <si>
    <t>1925001076</t>
  </si>
  <si>
    <t>2025122</t>
  </si>
  <si>
    <t>09/25 činnosť VAR</t>
  </si>
  <si>
    <t>1925001078</t>
  </si>
  <si>
    <t>1925000954</t>
  </si>
  <si>
    <t>09/25 činnosť PR SFZ</t>
  </si>
  <si>
    <t>1925000956</t>
  </si>
  <si>
    <t>422025</t>
  </si>
  <si>
    <t>09/25 činnosť PR SFZ (1x3liga)</t>
  </si>
  <si>
    <t>1925001074</t>
  </si>
  <si>
    <t>203025</t>
  </si>
  <si>
    <t>1925000947</t>
  </si>
  <si>
    <t>09/25 pozorovateľ rozhodcov</t>
  </si>
  <si>
    <t>1925001052</t>
  </si>
  <si>
    <t>09/25 činnosť PR</t>
  </si>
  <si>
    <t>47090685</t>
  </si>
  <si>
    <t>REFEREE, s.r.o.</t>
  </si>
  <si>
    <t>1925001053</t>
  </si>
  <si>
    <t>1725</t>
  </si>
  <si>
    <t>1925000985</t>
  </si>
  <si>
    <t>09/25 činnosť športového odborníka</t>
  </si>
  <si>
    <t>55157041</t>
  </si>
  <si>
    <t>Anton Hrenák AR</t>
  </si>
  <si>
    <t>1925001017</t>
  </si>
  <si>
    <t>1020250032</t>
  </si>
  <si>
    <t>1925001018</t>
  </si>
  <si>
    <t>1020250033</t>
  </si>
  <si>
    <t>1925000991</t>
  </si>
  <si>
    <t>20100187</t>
  </si>
  <si>
    <t>FO1315118</t>
  </si>
  <si>
    <t>1925000992</t>
  </si>
  <si>
    <t>20100189</t>
  </si>
  <si>
    <t>1925000993</t>
  </si>
  <si>
    <t>20100190</t>
  </si>
  <si>
    <t>09/25 činnosť AR</t>
  </si>
  <si>
    <t>1925000994</t>
  </si>
  <si>
    <t>20100192</t>
  </si>
  <si>
    <t>1925001029</t>
  </si>
  <si>
    <t>2500028</t>
  </si>
  <si>
    <t>1925001030</t>
  </si>
  <si>
    <t>2500029</t>
  </si>
  <si>
    <t>1925001004</t>
  </si>
  <si>
    <t>25036</t>
  </si>
  <si>
    <t>1925001007</t>
  </si>
  <si>
    <t>25039</t>
  </si>
  <si>
    <t>1925001008</t>
  </si>
  <si>
    <t>25040</t>
  </si>
  <si>
    <t>1925001009</t>
  </si>
  <si>
    <t>25041</t>
  </si>
  <si>
    <t>9/25 činnosť VAR, AVAR</t>
  </si>
  <si>
    <t>1925001035</t>
  </si>
  <si>
    <t>250100021</t>
  </si>
  <si>
    <t>1925001036</t>
  </si>
  <si>
    <t>250100023</t>
  </si>
  <si>
    <t>1925001026</t>
  </si>
  <si>
    <t>01092025</t>
  </si>
  <si>
    <t>09/25 činnosť R, VAR</t>
  </si>
  <si>
    <t>1925001027</t>
  </si>
  <si>
    <t>02092025</t>
  </si>
  <si>
    <t>1925001040</t>
  </si>
  <si>
    <t>51862379</t>
  </si>
  <si>
    <t>KM.Referee, s.r.o.</t>
  </si>
  <si>
    <t>1925001060</t>
  </si>
  <si>
    <t>2538</t>
  </si>
  <si>
    <t>1925001061</t>
  </si>
  <si>
    <t>2539</t>
  </si>
  <si>
    <t>1925001062</t>
  </si>
  <si>
    <t>2541</t>
  </si>
  <si>
    <t>1925001063</t>
  </si>
  <si>
    <t>2542</t>
  </si>
  <si>
    <t>1925001064</t>
  </si>
  <si>
    <t>2543</t>
  </si>
  <si>
    <t>1925000974</t>
  </si>
  <si>
    <t>1925000975</t>
  </si>
  <si>
    <t>1925001019</t>
  </si>
  <si>
    <t>23090120</t>
  </si>
  <si>
    <t>1925001020</t>
  </si>
  <si>
    <t>23090121</t>
  </si>
  <si>
    <t>1925001021</t>
  </si>
  <si>
    <t>23090122</t>
  </si>
  <si>
    <t>1925001022</t>
  </si>
  <si>
    <t>23090123</t>
  </si>
  <si>
    <t>09/25 činnosť R, AVAR</t>
  </si>
  <si>
    <t>1925001023</t>
  </si>
  <si>
    <t>23090125</t>
  </si>
  <si>
    <t>1925000981</t>
  </si>
  <si>
    <t>1925000982</t>
  </si>
  <si>
    <t>1925001037</t>
  </si>
  <si>
    <t>2125</t>
  </si>
  <si>
    <t>1925001038</t>
  </si>
  <si>
    <t>2225</t>
  </si>
  <si>
    <t>1925000951</t>
  </si>
  <si>
    <t>1925001055</t>
  </si>
  <si>
    <t>25100002</t>
  </si>
  <si>
    <t>57114790</t>
  </si>
  <si>
    <t>Mgr. Marek Guba</t>
  </si>
  <si>
    <t>1925001077</t>
  </si>
  <si>
    <t>2025123</t>
  </si>
  <si>
    <t>1925000955</t>
  </si>
  <si>
    <t>412025</t>
  </si>
  <si>
    <t xml:space="preserve">09/25 činnosť PR </t>
  </si>
  <si>
    <t>1925000959</t>
  </si>
  <si>
    <t>20250018</t>
  </si>
  <si>
    <t>09/25 činnosť delegáta SFZ</t>
  </si>
  <si>
    <t>1925001073</t>
  </si>
  <si>
    <t>1925001087</t>
  </si>
  <si>
    <t>40849350</t>
  </si>
  <si>
    <t>Miloš Jančár</t>
  </si>
  <si>
    <t>1925001088</t>
  </si>
  <si>
    <t>1925001031</t>
  </si>
  <si>
    <t>F250018</t>
  </si>
  <si>
    <t>1925001032</t>
  </si>
  <si>
    <t>F250019</t>
  </si>
  <si>
    <t>1925001033</t>
  </si>
  <si>
    <t>F250020</t>
  </si>
  <si>
    <t>1925001034</t>
  </si>
  <si>
    <t>F250022</t>
  </si>
  <si>
    <t>1925000957</t>
  </si>
  <si>
    <t>1925001079</t>
  </si>
  <si>
    <t>46597140</t>
  </si>
  <si>
    <t>SGA s.r.o.</t>
  </si>
  <si>
    <t>1925001080</t>
  </si>
  <si>
    <t>1925001081</t>
  </si>
  <si>
    <t>09/25 delegat SFZ</t>
  </si>
  <si>
    <t>1925001082</t>
  </si>
  <si>
    <t>1925000970</t>
  </si>
  <si>
    <t>1925000971</t>
  </si>
  <si>
    <t>1925001015</t>
  </si>
  <si>
    <t>47064986</t>
  </si>
  <si>
    <t>REFMARK s.r.o.</t>
  </si>
  <si>
    <t>1925001016</t>
  </si>
  <si>
    <t>1925000946</t>
  </si>
  <si>
    <t>1925001046</t>
  </si>
  <si>
    <t>1925001047</t>
  </si>
  <si>
    <t>1925000953</t>
  </si>
  <si>
    <t>1925000967</t>
  </si>
  <si>
    <t>47097582</t>
  </si>
  <si>
    <t>futt s.r.o.</t>
  </si>
  <si>
    <t>1925000968</t>
  </si>
  <si>
    <t>1925001083</t>
  </si>
  <si>
    <t>48038849</t>
  </si>
  <si>
    <t>TOPRAR, s.r.o.</t>
  </si>
  <si>
    <t>1925001084</t>
  </si>
  <si>
    <t>1925000948</t>
  </si>
  <si>
    <t>50724916</t>
  </si>
  <si>
    <t>A-REF, s.r.o.</t>
  </si>
  <si>
    <t>1925000950</t>
  </si>
  <si>
    <t>1925000996</t>
  </si>
  <si>
    <t>52296865</t>
  </si>
  <si>
    <t>Peter Tokoš</t>
  </si>
  <si>
    <t>1925000997</t>
  </si>
  <si>
    <t>1925001010</t>
  </si>
  <si>
    <t>45832315</t>
  </si>
  <si>
    <t>Ing. Branislav Dutka</t>
  </si>
  <si>
    <t>1925000998</t>
  </si>
  <si>
    <t>FO1259395</t>
  </si>
  <si>
    <t>Michal Haring</t>
  </si>
  <si>
    <t>1925000999</t>
  </si>
  <si>
    <t>2025023</t>
  </si>
  <si>
    <t>1925000958</t>
  </si>
  <si>
    <t>1925000984</t>
  </si>
  <si>
    <t>232025</t>
  </si>
  <si>
    <t>1925000987</t>
  </si>
  <si>
    <t>1925000988</t>
  </si>
  <si>
    <t>1925000989</t>
  </si>
  <si>
    <t>1925000990</t>
  </si>
  <si>
    <t>1925001056</t>
  </si>
  <si>
    <t>09/25 výkon PR SFZ</t>
  </si>
  <si>
    <t>1925001057</t>
  </si>
  <si>
    <t>1925001058</t>
  </si>
  <si>
    <t>250015</t>
  </si>
  <si>
    <t>1925001043</t>
  </si>
  <si>
    <t>47629479</t>
  </si>
  <si>
    <t>ROET Operation s.r.o.</t>
  </si>
  <si>
    <t>1925000941</t>
  </si>
  <si>
    <t>1925000942</t>
  </si>
  <si>
    <t>1925001028</t>
  </si>
  <si>
    <t>2500027</t>
  </si>
  <si>
    <t>1925001071</t>
  </si>
  <si>
    <t>FO1293783</t>
  </si>
  <si>
    <t>1925001072</t>
  </si>
  <si>
    <t>1925001059</t>
  </si>
  <si>
    <t>1925001075</t>
  </si>
  <si>
    <t>1925001041</t>
  </si>
  <si>
    <t>2025035</t>
  </si>
  <si>
    <t>08/25 činnosť PR</t>
  </si>
  <si>
    <t>1925001000</t>
  </si>
  <si>
    <t>1925001001</t>
  </si>
  <si>
    <t>1925000983</t>
  </si>
  <si>
    <t>1925000986</t>
  </si>
  <si>
    <t>1925000962</t>
  </si>
  <si>
    <t>1925000963</t>
  </si>
  <si>
    <t>1925000964</t>
  </si>
  <si>
    <t>1925001002</t>
  </si>
  <si>
    <t>56712944</t>
  </si>
  <si>
    <t>Martina Ukropová</t>
  </si>
  <si>
    <t>1925000969</t>
  </si>
  <si>
    <t>53034481</t>
  </si>
  <si>
    <t>ONE economy SK, s.r.o.</t>
  </si>
  <si>
    <t>1925001024</t>
  </si>
  <si>
    <t>1925001025</t>
  </si>
  <si>
    <t>1925000966</t>
  </si>
  <si>
    <t>50537245</t>
  </si>
  <si>
    <t>Decapo s.r.o.</t>
  </si>
  <si>
    <t>1925000976</t>
  </si>
  <si>
    <t>1925001085</t>
  </si>
  <si>
    <t>41515579</t>
  </si>
  <si>
    <t>Marek Bakoň</t>
  </si>
  <si>
    <t>1925000980</t>
  </si>
  <si>
    <t>1925001086</t>
  </si>
  <si>
    <t>1925001039</t>
  </si>
  <si>
    <t>2425</t>
  </si>
  <si>
    <t>09/25 doprovod deleg.osôb</t>
  </si>
  <si>
    <t>1925001065</t>
  </si>
  <si>
    <t>08/25 činnosť AR</t>
  </si>
  <si>
    <t>1925001067</t>
  </si>
  <si>
    <t>08/25 činnosť AVAR</t>
  </si>
  <si>
    <t>1925001068</t>
  </si>
  <si>
    <t>1925001069</t>
  </si>
  <si>
    <t>1925001070</t>
  </si>
  <si>
    <t>250019</t>
  </si>
  <si>
    <t>1925000960</t>
  </si>
  <si>
    <t>56079001</t>
  </si>
  <si>
    <t>BM-ref, s.r.o.</t>
  </si>
  <si>
    <t>1925000961</t>
  </si>
  <si>
    <t>1925001003</t>
  </si>
  <si>
    <t>10250022</t>
  </si>
  <si>
    <t>56204591</t>
  </si>
  <si>
    <t>Martin Michlík</t>
  </si>
  <si>
    <t>1925000972</t>
  </si>
  <si>
    <t>25080006</t>
  </si>
  <si>
    <t>1925000952</t>
  </si>
  <si>
    <t>51379767</t>
  </si>
  <si>
    <t>Daniel Mensár</t>
  </si>
  <si>
    <t>1925001042</t>
  </si>
  <si>
    <t>52328619</t>
  </si>
  <si>
    <t>Jakub Hudák</t>
  </si>
  <si>
    <t>330156</t>
  </si>
  <si>
    <t>482379076</t>
  </si>
  <si>
    <t>5125002775</t>
  </si>
  <si>
    <t>20250307</t>
  </si>
  <si>
    <t>28.9.-2.10./28x ubyt.,strava SR18-2PZ S.Macedónsko</t>
  </si>
  <si>
    <t>5125002752</t>
  </si>
  <si>
    <t>36168</t>
  </si>
  <si>
    <t>20.09.2025-19.09.2026/monitoring hráčov pre repre</t>
  </si>
  <si>
    <t>NL825580353B01</t>
  </si>
  <si>
    <t>Catapult Sports EMEA Limited</t>
  </si>
  <si>
    <t>5125002755</t>
  </si>
  <si>
    <t>00009600</t>
  </si>
  <si>
    <t>13.09.2025-12.03.2026/Wyscout FA</t>
  </si>
  <si>
    <t>NL855680714B01</t>
  </si>
  <si>
    <t>Hudl B.V.</t>
  </si>
  <si>
    <t>5125003108</t>
  </si>
  <si>
    <t>2025505207</t>
  </si>
  <si>
    <t>08/2025 - preprava pri akciách</t>
  </si>
  <si>
    <t>5125003266</t>
  </si>
  <si>
    <t>20259</t>
  </si>
  <si>
    <t>09/2025 - činnosť R/mandátna zmluva</t>
  </si>
  <si>
    <t>5125003223</t>
  </si>
  <si>
    <t>20250052</t>
  </si>
  <si>
    <t>10/2025 - korodinátorka vzdelávania tréneriek</t>
  </si>
  <si>
    <t>5125003268</t>
  </si>
  <si>
    <t>10/2025 - činnosť R/mandátna zmluva</t>
  </si>
  <si>
    <t>5125003241</t>
  </si>
  <si>
    <t>202530</t>
  </si>
  <si>
    <t>5125003240</t>
  </si>
  <si>
    <t>10/2025 - region. koordinátor vzdelávania trénerov</t>
  </si>
  <si>
    <t>2714920-271945</t>
  </si>
  <si>
    <t>106238</t>
  </si>
  <si>
    <t>odmena trénera ZF 10/2025, počet 24</t>
  </si>
  <si>
    <t>271748-271948</t>
  </si>
  <si>
    <t>103623</t>
  </si>
  <si>
    <t>odmena trénera FA, UTM 10/2025, počet 166</t>
  </si>
  <si>
    <t>5125002486</t>
  </si>
  <si>
    <t>25010011</t>
  </si>
  <si>
    <t>31.08.-10.09./služby maséra SR21 - KME AND,MDL</t>
  </si>
  <si>
    <t>55768857</t>
  </si>
  <si>
    <t>BePhysio s.r.o.</t>
  </si>
  <si>
    <t>1925001110</t>
  </si>
  <si>
    <t>2025128</t>
  </si>
  <si>
    <t>10/25 činnosť R</t>
  </si>
  <si>
    <t>1925001138</t>
  </si>
  <si>
    <t>462025</t>
  </si>
  <si>
    <t>10/25 výkon funkcie DZ/PR SFZ</t>
  </si>
  <si>
    <t>1925001139</t>
  </si>
  <si>
    <t>472025</t>
  </si>
  <si>
    <t>1925001228</t>
  </si>
  <si>
    <t>206025</t>
  </si>
  <si>
    <t>1925001229</t>
  </si>
  <si>
    <t>207025</t>
  </si>
  <si>
    <t>1925001216</t>
  </si>
  <si>
    <t>10/25 výkon PR SFZ</t>
  </si>
  <si>
    <t>47000261</t>
  </si>
  <si>
    <t>Sudes, s.r.o.</t>
  </si>
  <si>
    <t>1925001178</t>
  </si>
  <si>
    <t>1925</t>
  </si>
  <si>
    <t>10/25 činnosť PR</t>
  </si>
  <si>
    <t>1925001179</t>
  </si>
  <si>
    <t>1925001189</t>
  </si>
  <si>
    <t>292025</t>
  </si>
  <si>
    <t>10/25 činnosť šporového odborníka</t>
  </si>
  <si>
    <t>1925001235</t>
  </si>
  <si>
    <t>1020250037</t>
  </si>
  <si>
    <t>1925001236</t>
  </si>
  <si>
    <t>1020250038</t>
  </si>
  <si>
    <t>10/25 činnosť AVAR</t>
  </si>
  <si>
    <t>1925001238</t>
  </si>
  <si>
    <t>1020250039</t>
  </si>
  <si>
    <t>10/25 činnosť AR</t>
  </si>
  <si>
    <t>1925001221</t>
  </si>
  <si>
    <t>20100198</t>
  </si>
  <si>
    <t>1925001222</t>
  </si>
  <si>
    <t>20100197</t>
  </si>
  <si>
    <t>1925001223</t>
  </si>
  <si>
    <t>20100200</t>
  </si>
  <si>
    <t>1925001224</t>
  </si>
  <si>
    <t>20100202</t>
  </si>
  <si>
    <t>10/25 doprovod DO SKU21/MOLD</t>
  </si>
  <si>
    <t>1925001245</t>
  </si>
  <si>
    <t>2500032</t>
  </si>
  <si>
    <t>1925001246</t>
  </si>
  <si>
    <t>2500033</t>
  </si>
  <si>
    <t>1925001247</t>
  </si>
  <si>
    <t>2500034</t>
  </si>
  <si>
    <t>1925001152</t>
  </si>
  <si>
    <t>25043</t>
  </si>
  <si>
    <t>1925001155</t>
  </si>
  <si>
    <t>1925001161</t>
  </si>
  <si>
    <t>25046</t>
  </si>
  <si>
    <t>10/25 činnosť AVAR, VAR</t>
  </si>
  <si>
    <t>1925001163</t>
  </si>
  <si>
    <t>25047</t>
  </si>
  <si>
    <t>1925001164</t>
  </si>
  <si>
    <t>25049</t>
  </si>
  <si>
    <t>1925001256</t>
  </si>
  <si>
    <t>250100025</t>
  </si>
  <si>
    <t>1925001257</t>
  </si>
  <si>
    <t>250100026</t>
  </si>
  <si>
    <t>1925001244</t>
  </si>
  <si>
    <t>02102025</t>
  </si>
  <si>
    <t>1925001255</t>
  </si>
  <si>
    <t>04102025</t>
  </si>
  <si>
    <t>1925001166</t>
  </si>
  <si>
    <t>250100016</t>
  </si>
  <si>
    <t>1925001167</t>
  </si>
  <si>
    <t>250100017</t>
  </si>
  <si>
    <t>1925001265</t>
  </si>
  <si>
    <t>202532</t>
  </si>
  <si>
    <t>1925001267</t>
  </si>
  <si>
    <t>21-23.10.25/doprovod DO Žilina-Shelbourne</t>
  </si>
  <si>
    <t>1925001274</t>
  </si>
  <si>
    <t>1925001124</t>
  </si>
  <si>
    <t>1925001275</t>
  </si>
  <si>
    <t>2545</t>
  </si>
  <si>
    <t>1925001276</t>
  </si>
  <si>
    <t>2546</t>
  </si>
  <si>
    <t>1925001277</t>
  </si>
  <si>
    <t>2547</t>
  </si>
  <si>
    <t>10/25 činnosť VAR</t>
  </si>
  <si>
    <t>1925001278</t>
  </si>
  <si>
    <t>2549</t>
  </si>
  <si>
    <t>1925001279</t>
  </si>
  <si>
    <t>2550</t>
  </si>
  <si>
    <t>1925001280</t>
  </si>
  <si>
    <t>2551</t>
  </si>
  <si>
    <t>1925001180</t>
  </si>
  <si>
    <t>23090127</t>
  </si>
  <si>
    <t>1925001181</t>
  </si>
  <si>
    <t>23090128</t>
  </si>
  <si>
    <t>1925001182</t>
  </si>
  <si>
    <t>23090130</t>
  </si>
  <si>
    <t>1925001183</t>
  </si>
  <si>
    <t>23090131</t>
  </si>
  <si>
    <t>1925001184</t>
  </si>
  <si>
    <t>23090133</t>
  </si>
  <si>
    <t>1925001128</t>
  </si>
  <si>
    <t>1925001214</t>
  </si>
  <si>
    <t>1925001204</t>
  </si>
  <si>
    <t>2625</t>
  </si>
  <si>
    <t>5125002488</t>
  </si>
  <si>
    <t>31.08.-10.09./tréner brankárov SR21 - KME AND,MDL</t>
  </si>
  <si>
    <t>5125002995</t>
  </si>
  <si>
    <t>05.-13.10./fyzioterapeut SRA - kval.MS NIR,LUX</t>
  </si>
  <si>
    <t>5125002891</t>
  </si>
  <si>
    <t>05.-13.10./služby tlmočníka SRA - kval.MS NIR,LUX</t>
  </si>
  <si>
    <t>5125002876</t>
  </si>
  <si>
    <t>05.-13.10./strážna služba SRA - kval.MS NIR,LUX</t>
  </si>
  <si>
    <t>5125002892</t>
  </si>
  <si>
    <t>5125002919</t>
  </si>
  <si>
    <t>05.-14.10./kondičný tréner SR21 - KME MDL,IRL</t>
  </si>
  <si>
    <t>5125002953</t>
  </si>
  <si>
    <t>05.-13.10./asistent trénera SRA - kval.MS NIR,LUX</t>
  </si>
  <si>
    <t>5125002871</t>
  </si>
  <si>
    <t>05.-13.10./služby lekára SRA - kval.MS NIR,LUX</t>
  </si>
  <si>
    <t>5125002888</t>
  </si>
  <si>
    <t>05.-13.10./služby kustóda SRA - kval.MS NIR,LUX</t>
  </si>
  <si>
    <t>5125002472</t>
  </si>
  <si>
    <t>31.08.-08.09./služby tlmočníka SRA-kval.MS GER,LUX</t>
  </si>
  <si>
    <t>5125002979</t>
  </si>
  <si>
    <t>05.-14.10./asistent trénera SR21 - KME IRL,MDL</t>
  </si>
  <si>
    <t>56184123</t>
  </si>
  <si>
    <t>emproservices s.r.o</t>
  </si>
  <si>
    <t>5125002571</t>
  </si>
  <si>
    <t>31.08.-10.09./asistent trénera SR21 - KME AND,MDL</t>
  </si>
  <si>
    <t>5125002487</t>
  </si>
  <si>
    <t>31.08.-10.09./fyzioterapeut SR21 - KME AND,MDL</t>
  </si>
  <si>
    <t>5125002922</t>
  </si>
  <si>
    <t>25010013</t>
  </si>
  <si>
    <t>05.-14.10./služby maséra SR21 - KME MDL,IRL</t>
  </si>
  <si>
    <t>5125002941</t>
  </si>
  <si>
    <t>15</t>
  </si>
  <si>
    <t>5125002954</t>
  </si>
  <si>
    <t>1925001137</t>
  </si>
  <si>
    <t>452025</t>
  </si>
  <si>
    <t>10/25 výkon funkcie PR (1x2.liga)</t>
  </si>
  <si>
    <t>1925001114</t>
  </si>
  <si>
    <t>10/25 činnosť delegáta SFZ</t>
  </si>
  <si>
    <t>1925001115</t>
  </si>
  <si>
    <t>1925001116</t>
  </si>
  <si>
    <t>1925001242</t>
  </si>
  <si>
    <t>F250023</t>
  </si>
  <si>
    <t>10/25 pozorovateľ rozhodcov</t>
  </si>
  <si>
    <t>1925001243</t>
  </si>
  <si>
    <t>F250024</t>
  </si>
  <si>
    <t>1925001134</t>
  </si>
  <si>
    <t>1925001136</t>
  </si>
  <si>
    <t>1925001195</t>
  </si>
  <si>
    <t>182025</t>
  </si>
  <si>
    <t>10/25 delegát SFZ</t>
  </si>
  <si>
    <t>1925001196</t>
  </si>
  <si>
    <t>1925001197</t>
  </si>
  <si>
    <t>1925001215</t>
  </si>
  <si>
    <t>1925001217</t>
  </si>
  <si>
    <t>1925001218</t>
  </si>
  <si>
    <t>1925001219</t>
  </si>
  <si>
    <t>10/25 výkon DZ SFZ</t>
  </si>
  <si>
    <t>1925001220</t>
  </si>
  <si>
    <t>1925001284</t>
  </si>
  <si>
    <t>2025/9</t>
  </si>
  <si>
    <t>1925001285</t>
  </si>
  <si>
    <t>2025/10</t>
  </si>
  <si>
    <t>1925001141</t>
  </si>
  <si>
    <t>1925001199</t>
  </si>
  <si>
    <t>252025</t>
  </si>
  <si>
    <t>1925001200</t>
  </si>
  <si>
    <t>1925001201</t>
  </si>
  <si>
    <t>272025</t>
  </si>
  <si>
    <t>1925001130</t>
  </si>
  <si>
    <t>10/25 delegát pozor.rozhodcov</t>
  </si>
  <si>
    <t>1925001131</t>
  </si>
  <si>
    <t>1925001132</t>
  </si>
  <si>
    <t>202529</t>
  </si>
  <si>
    <t>1925001133</t>
  </si>
  <si>
    <t>202531</t>
  </si>
  <si>
    <t>1925001268</t>
  </si>
  <si>
    <t>1925001177</t>
  </si>
  <si>
    <t>1825</t>
  </si>
  <si>
    <t>1925001123</t>
  </si>
  <si>
    <t>1925001240</t>
  </si>
  <si>
    <t>1925001241</t>
  </si>
  <si>
    <t>1925001258</t>
  </si>
  <si>
    <t>10/25 výkon delegáta</t>
  </si>
  <si>
    <t>1925001259</t>
  </si>
  <si>
    <t>1925001260</t>
  </si>
  <si>
    <t>1925001198</t>
  </si>
  <si>
    <t>Matúš Čekan</t>
  </si>
  <si>
    <t>1925001119</t>
  </si>
  <si>
    <t>1925001120</t>
  </si>
  <si>
    <t>1925001121</t>
  </si>
  <si>
    <t>1925001233</t>
  </si>
  <si>
    <t>1925001234</t>
  </si>
  <si>
    <t>1925001226</t>
  </si>
  <si>
    <t>R2025025</t>
  </si>
  <si>
    <t>1925001227</t>
  </si>
  <si>
    <t>R2025026</t>
  </si>
  <si>
    <t>1925001187</t>
  </si>
  <si>
    <t>1925001188</t>
  </si>
  <si>
    <t>282025</t>
  </si>
  <si>
    <t>1925001111</t>
  </si>
  <si>
    <t>1925001112</t>
  </si>
  <si>
    <t>1925001113</t>
  </si>
  <si>
    <t>1925001202</t>
  </si>
  <si>
    <t>1925001203</t>
  </si>
  <si>
    <t>1925001237</t>
  </si>
  <si>
    <t>10/25 činnosť PR SFZ</t>
  </si>
  <si>
    <t>1925001210</t>
  </si>
  <si>
    <t>1925001211</t>
  </si>
  <si>
    <t>1925001212</t>
  </si>
  <si>
    <t>1925001248</t>
  </si>
  <si>
    <t>2500036</t>
  </si>
  <si>
    <t>1925001286</t>
  </si>
  <si>
    <t>202521</t>
  </si>
  <si>
    <t>1925001287</t>
  </si>
  <si>
    <t>1925001264</t>
  </si>
  <si>
    <t>1925001266</t>
  </si>
  <si>
    <t>202533</t>
  </si>
  <si>
    <t>1925001272</t>
  </si>
  <si>
    <t>2025037</t>
  </si>
  <si>
    <t>1925001273</t>
  </si>
  <si>
    <t>1925001193</t>
  </si>
  <si>
    <t>1925001194</t>
  </si>
  <si>
    <t>1925001230</t>
  </si>
  <si>
    <t>1925001231</t>
  </si>
  <si>
    <t>1925001232</t>
  </si>
  <si>
    <t>1925001125</t>
  </si>
  <si>
    <t>1925001117</t>
  </si>
  <si>
    <t>1925001118</t>
  </si>
  <si>
    <t>1925001239</t>
  </si>
  <si>
    <t>10/25 doprovod DO SK/MAĎ</t>
  </si>
  <si>
    <t>1925001282</t>
  </si>
  <si>
    <t>1925001225</t>
  </si>
  <si>
    <t>1925001104</t>
  </si>
  <si>
    <t>2025040</t>
  </si>
  <si>
    <t>1925001105</t>
  </si>
  <si>
    <t>2025041</t>
  </si>
  <si>
    <t>1925001106</t>
  </si>
  <si>
    <t>1925001107</t>
  </si>
  <si>
    <t>1925001108</t>
  </si>
  <si>
    <t>2025046</t>
  </si>
  <si>
    <t>1-3.10/25 doprovod DO ŠK SLovan/RC Strassburg</t>
  </si>
  <si>
    <t>1925001109</t>
  </si>
  <si>
    <t>2025048</t>
  </si>
  <si>
    <t>1925001208</t>
  </si>
  <si>
    <t>R202521</t>
  </si>
  <si>
    <t>1925001209</t>
  </si>
  <si>
    <t>R202523</t>
  </si>
  <si>
    <t>1925001147</t>
  </si>
  <si>
    <t>1925001150</t>
  </si>
  <si>
    <t>1925001140</t>
  </si>
  <si>
    <t>1925001126</t>
  </si>
  <si>
    <t>1925001127</t>
  </si>
  <si>
    <t>1925001129</t>
  </si>
  <si>
    <t>2025047</t>
  </si>
  <si>
    <t>1925001213</t>
  </si>
  <si>
    <t>1925001205</t>
  </si>
  <si>
    <t>2725</t>
  </si>
  <si>
    <t>1925001206</t>
  </si>
  <si>
    <t>2825</t>
  </si>
  <si>
    <t>1925001190</t>
  </si>
  <si>
    <t>1925001191</t>
  </si>
  <si>
    <t>1925001192</t>
  </si>
  <si>
    <t>1925001207</t>
  </si>
  <si>
    <t>10250025</t>
  </si>
  <si>
    <t>1925001089</t>
  </si>
  <si>
    <t>1925001090</t>
  </si>
  <si>
    <t>1925001261</t>
  </si>
  <si>
    <t>1925001262</t>
  </si>
  <si>
    <t>1925001263</t>
  </si>
  <si>
    <t>1925001269</t>
  </si>
  <si>
    <t>25080011</t>
  </si>
  <si>
    <t>1925001165</t>
  </si>
  <si>
    <t>51569582</t>
  </si>
  <si>
    <t>Viliam Havelka</t>
  </si>
  <si>
    <t>1925001122</t>
  </si>
  <si>
    <t>1925001283</t>
  </si>
  <si>
    <t>1925000720</t>
  </si>
  <si>
    <t>2225000507</t>
  </si>
  <si>
    <t>WU technické zabezpečenie vid príloha</t>
  </si>
  <si>
    <t>5125002889</t>
  </si>
  <si>
    <t>2025100026</t>
  </si>
  <si>
    <t>5125002890</t>
  </si>
  <si>
    <t>05.-13.10./tréner brankárov SRA - kval.MS NIR,LUX</t>
  </si>
  <si>
    <t>5125002925</t>
  </si>
  <si>
    <t>05.-13.10./kondičný tréner SRA - kval.MS NIR,LUX</t>
  </si>
  <si>
    <t>5125002893</t>
  </si>
  <si>
    <t>05.-13.10./služby maséra SRA - kval.MS NIR,LUX</t>
  </si>
  <si>
    <t>5125002918</t>
  </si>
  <si>
    <t>05.-14.10./fyzioterapeut SR21 - KME MDL,IRL</t>
  </si>
  <si>
    <t>231277</t>
  </si>
  <si>
    <t>1110004957</t>
  </si>
  <si>
    <t>29.11.2025-28.11.2026/poistenie firemných klientov</t>
  </si>
  <si>
    <t>50659669</t>
  </si>
  <si>
    <t>PREMIUM Insurance Company Limi</t>
  </si>
  <si>
    <t>5125003352</t>
  </si>
  <si>
    <t>2025111</t>
  </si>
  <si>
    <t>11/2025 - mentoring školenia UEFA PRO 25/26</t>
  </si>
  <si>
    <t>5125003470</t>
  </si>
  <si>
    <t>0242025</t>
  </si>
  <si>
    <t>11/2025 - tréner reprezentácie SR WA</t>
  </si>
  <si>
    <t>5125003346</t>
  </si>
  <si>
    <t>2025000011</t>
  </si>
  <si>
    <t>11/2025 - tréner reprezentácie SR U18</t>
  </si>
  <si>
    <t>5125003368</t>
  </si>
  <si>
    <t>11/2025 - regionálny koordinátor PPT,ŠTM</t>
  </si>
  <si>
    <t>5125003345</t>
  </si>
  <si>
    <t>1025200033</t>
  </si>
  <si>
    <t>11/2025 - koordinátor trénerov brankárov</t>
  </si>
  <si>
    <t>5125003418</t>
  </si>
  <si>
    <t>25011</t>
  </si>
  <si>
    <t>11/2025 - region. koordinátor vzdelávanie trénerov</t>
  </si>
  <si>
    <t>5125003472</t>
  </si>
  <si>
    <t>2025120027</t>
  </si>
  <si>
    <t>11/2025 - regionálny koordinátor PPT VsFZ</t>
  </si>
  <si>
    <t>5125003366</t>
  </si>
  <si>
    <t>1125</t>
  </si>
  <si>
    <t>11/2025 - tréner reprezentácie SR U19</t>
  </si>
  <si>
    <t>5125003469</t>
  </si>
  <si>
    <t>11/2025 - regionálny koordinátor, tréner ŽF BFZ</t>
  </si>
  <si>
    <t>5125003491</t>
  </si>
  <si>
    <t>0252025</t>
  </si>
  <si>
    <t>11/2025 - regionálny koordinátor vzdelávania VsFZ</t>
  </si>
  <si>
    <t>5125003501</t>
  </si>
  <si>
    <t>11/2025 - regionálny koordinátor vzdelávania SsFZ</t>
  </si>
  <si>
    <t>5125003372</t>
  </si>
  <si>
    <t>11/2025 - tréner reprezentácie SR21</t>
  </si>
  <si>
    <t>5125003370</t>
  </si>
  <si>
    <t>11/2025 - regionálny koordinátor TP,ŠTM - SsFZ</t>
  </si>
  <si>
    <t>5125003344</t>
  </si>
  <si>
    <t>11/2025 - regonálny koordinátor PPT,ŠTM,TP-ZsFZ</t>
  </si>
  <si>
    <t>5125003341</t>
  </si>
  <si>
    <t>11/2025 - asistent trénera SR21</t>
  </si>
  <si>
    <t>5125003417</t>
  </si>
  <si>
    <t>11/2025 - hlavný koordinátor TP</t>
  </si>
  <si>
    <t>5125003350</t>
  </si>
  <si>
    <t>11/2025 - tréner reprezentácie SR U16</t>
  </si>
  <si>
    <t>5125003471</t>
  </si>
  <si>
    <t>11/2025 - tréner reprezentácie SR WU17,WU19</t>
  </si>
  <si>
    <t>5125003474</t>
  </si>
  <si>
    <t>202535</t>
  </si>
  <si>
    <t>11/2025 - činnosť R/mandátna zmluva+činnosť KR SFZ</t>
  </si>
  <si>
    <t>5125003342</t>
  </si>
  <si>
    <t>11/2025 - regionálny koordinátor PPT,ŠTM-BFZ</t>
  </si>
  <si>
    <t>5125003367</t>
  </si>
  <si>
    <t>11/2025 - tréner reprezentácie SR WU15</t>
  </si>
  <si>
    <t>5125003369</t>
  </si>
  <si>
    <t>5125003500</t>
  </si>
  <si>
    <t>11/2025 - region. koordinátor vzdelávania trénerov</t>
  </si>
  <si>
    <t>5125003473</t>
  </si>
  <si>
    <t>11/2025 - koordinátor vzdelávania trénerov</t>
  </si>
  <si>
    <t>5125003351</t>
  </si>
  <si>
    <t>11/2025 - tréner reprezentácie SR U17</t>
  </si>
  <si>
    <t>5125003450</t>
  </si>
  <si>
    <t>5125003488</t>
  </si>
  <si>
    <t>11/2025 - tréner reprezentácie SR U15</t>
  </si>
  <si>
    <t>5125002963</t>
  </si>
  <si>
    <t>3025026562</t>
  </si>
  <si>
    <t>30.09.-02.10./5x ubytovanie - testovanie FA</t>
  </si>
  <si>
    <t>45956316</t>
  </si>
  <si>
    <t>City Hotel Bratislava s.r.o.</t>
  </si>
  <si>
    <t>1925001176</t>
  </si>
  <si>
    <t>10/2025 prepl.deleg.osôb mládež.súť.</t>
  </si>
  <si>
    <t>1925001044</t>
  </si>
  <si>
    <t>1925001335</t>
  </si>
  <si>
    <t>1925001051</t>
  </si>
  <si>
    <t>102025016</t>
  </si>
  <si>
    <t>1925001066</t>
  </si>
  <si>
    <t>1925001339</t>
  </si>
  <si>
    <t>1925001045</t>
  </si>
  <si>
    <t>1925000452</t>
  </si>
  <si>
    <t>1925000663</t>
  </si>
  <si>
    <t>org. a šport.-technické riadenie I.ligy 2024/2025</t>
  </si>
  <si>
    <t>42168970</t>
  </si>
  <si>
    <t>Únia ligových klubov,záujmové</t>
  </si>
  <si>
    <t>231271</t>
  </si>
  <si>
    <t>finan.príspevok 4Q Futsal zmluva MSSVaR</t>
  </si>
  <si>
    <t>5125003195</t>
  </si>
  <si>
    <t>21.-28.10./37x ubyt.,strava,ost. SRWA-2PZ UKR,HUN</t>
  </si>
  <si>
    <t>5125003304</t>
  </si>
  <si>
    <t>26.10.-04.11./ubyt.,strava,ost. - KME U17 Poprad</t>
  </si>
  <si>
    <t>5125002637</t>
  </si>
  <si>
    <t>22.-24.09./hlásateľ - regionálny turnaj U14</t>
  </si>
  <si>
    <t>32880880</t>
  </si>
  <si>
    <t>PaedDr. Michal Šerfel</t>
  </si>
  <si>
    <t>271725-271942</t>
  </si>
  <si>
    <t>odmena trénera FA, UTM 10/2025, počet 22</t>
  </si>
  <si>
    <t>5125003731</t>
  </si>
  <si>
    <t>24.-29.11./37x ubyt.,strava,ost. SRWA - PZ USA U23</t>
  </si>
  <si>
    <t>5125003878,5125003879</t>
  </si>
  <si>
    <t>151816,151815</t>
  </si>
  <si>
    <t>16.-18.11./55x ubytovanie, strava SRA - KMS Nemecko</t>
  </si>
  <si>
    <t>HYPERION Hotel Leipzig</t>
  </si>
  <si>
    <t>1925001375</t>
  </si>
  <si>
    <t>23090137</t>
  </si>
  <si>
    <t>11/25 činnosť AR</t>
  </si>
  <si>
    <t>5125002072</t>
  </si>
  <si>
    <t>23090109</t>
  </si>
  <si>
    <t>23-5.7.25 doprovod DO Košice/Neman Grondo</t>
  </si>
  <si>
    <t>231119</t>
  </si>
  <si>
    <t>106561</t>
  </si>
  <si>
    <t>doprovod del.osôb UEFA ŠK Slovan BA - FC Kairat</t>
  </si>
  <si>
    <t>FO1250758</t>
  </si>
  <si>
    <t>Filip Malárik</t>
  </si>
  <si>
    <t>231256</t>
  </si>
  <si>
    <t>doprovod deleg.osôb UEFA AS Trenčín-Zbrojovka Brno</t>
  </si>
  <si>
    <t>5125000501</t>
  </si>
  <si>
    <t>2565400095</t>
  </si>
  <si>
    <t>57ks/podtlač loga UEFA C</t>
  </si>
  <si>
    <t>5125000888</t>
  </si>
  <si>
    <t>doprovod del.osôb UEFA ŠK Slovan-RC Strasbourg doplatok</t>
  </si>
  <si>
    <t>doprovod del.osôb FC Košice-FC Neman Grodno doplato</t>
  </si>
  <si>
    <t>107306</t>
  </si>
  <si>
    <t>Boris Benedik</t>
  </si>
  <si>
    <t>1925000917</t>
  </si>
  <si>
    <t>20250034</t>
  </si>
  <si>
    <t>08/25 činnosť R</t>
  </si>
  <si>
    <t>1925000915</t>
  </si>
  <si>
    <t>1925000872</t>
  </si>
  <si>
    <t>1925000916</t>
  </si>
  <si>
    <t>20250033</t>
  </si>
  <si>
    <t>1925000833</t>
  </si>
  <si>
    <t>1925000812</t>
  </si>
  <si>
    <t>25080003</t>
  </si>
  <si>
    <t>1925000869</t>
  </si>
  <si>
    <t>1925000864</t>
  </si>
  <si>
    <t>10250019</t>
  </si>
  <si>
    <t>1925000830</t>
  </si>
  <si>
    <t>1925000829</t>
  </si>
  <si>
    <t>1925000828</t>
  </si>
  <si>
    <t>1925000827</t>
  </si>
  <si>
    <t>1925000895</t>
  </si>
  <si>
    <t>1925000894</t>
  </si>
  <si>
    <t>1925000893</t>
  </si>
  <si>
    <t>1925000901</t>
  </si>
  <si>
    <t>20250017</t>
  </si>
  <si>
    <t>1925000768</t>
  </si>
  <si>
    <t>1925000783</t>
  </si>
  <si>
    <t>1925000782</t>
  </si>
  <si>
    <t>1925000784</t>
  </si>
  <si>
    <t>1925000889</t>
  </si>
  <si>
    <t>23090114</t>
  </si>
  <si>
    <t>1925000890</t>
  </si>
  <si>
    <t>1925000891</t>
  </si>
  <si>
    <t>23090115</t>
  </si>
  <si>
    <t>1925000888</t>
  </si>
  <si>
    <t>23090112</t>
  </si>
  <si>
    <t>08/25 činnosť AVAR, VAR</t>
  </si>
  <si>
    <t>1925000892</t>
  </si>
  <si>
    <t>23090118</t>
  </si>
  <si>
    <t>1925000886</t>
  </si>
  <si>
    <t>23090110</t>
  </si>
  <si>
    <t>1925000887</t>
  </si>
  <si>
    <t>23090111</t>
  </si>
  <si>
    <t>1925000870</t>
  </si>
  <si>
    <t>1925000871</t>
  </si>
  <si>
    <t>1925000866</t>
  </si>
  <si>
    <t>1925000865</t>
  </si>
  <si>
    <t>08/25 činnosť R/AR</t>
  </si>
  <si>
    <t>1925000867</t>
  </si>
  <si>
    <t>1925000824</t>
  </si>
  <si>
    <t>1925000848</t>
  </si>
  <si>
    <t>1925000849</t>
  </si>
  <si>
    <t>1925000850</t>
  </si>
  <si>
    <t>1925000851</t>
  </si>
  <si>
    <t>1925000808</t>
  </si>
  <si>
    <t>1925000874</t>
  </si>
  <si>
    <t>2530</t>
  </si>
  <si>
    <t>1925000875</t>
  </si>
  <si>
    <t>2531</t>
  </si>
  <si>
    <t>1925000877</t>
  </si>
  <si>
    <t>2534</t>
  </si>
  <si>
    <t>1925000878</t>
  </si>
  <si>
    <t>2535</t>
  </si>
  <si>
    <t>1925000873</t>
  </si>
  <si>
    <t>2529</t>
  </si>
  <si>
    <t>08/25 činnosť VAR, AVAR</t>
  </si>
  <si>
    <t>1925000876</t>
  </si>
  <si>
    <t>2533</t>
  </si>
  <si>
    <t>1925000788</t>
  </si>
  <si>
    <t>1925000789</t>
  </si>
  <si>
    <t>1925000909</t>
  </si>
  <si>
    <t>08/25 činnost AR</t>
  </si>
  <si>
    <t>1925000910</t>
  </si>
  <si>
    <t>1925000832</t>
  </si>
  <si>
    <t>1925000862</t>
  </si>
  <si>
    <t>1925000863</t>
  </si>
  <si>
    <t>1925000861</t>
  </si>
  <si>
    <t>1925000880</t>
  </si>
  <si>
    <t>1925000881</t>
  </si>
  <si>
    <t>1925000822</t>
  </si>
  <si>
    <t>250100011</t>
  </si>
  <si>
    <t>1925000823</t>
  </si>
  <si>
    <t>250100012</t>
  </si>
  <si>
    <t>1925000809</t>
  </si>
  <si>
    <t>01082025</t>
  </si>
  <si>
    <t>1925000810</t>
  </si>
  <si>
    <t>02082025</t>
  </si>
  <si>
    <t>1925000811</t>
  </si>
  <si>
    <t>03082025</t>
  </si>
  <si>
    <t>1925000911</t>
  </si>
  <si>
    <t>1925000825</t>
  </si>
  <si>
    <t>1925000826</t>
  </si>
  <si>
    <t>1925000841</t>
  </si>
  <si>
    <t>25033</t>
  </si>
  <si>
    <t>1925000843</t>
  </si>
  <si>
    <t>25035</t>
  </si>
  <si>
    <t>1925000839</t>
  </si>
  <si>
    <t>25029</t>
  </si>
  <si>
    <t>1925000840</t>
  </si>
  <si>
    <t>25030</t>
  </si>
  <si>
    <t>1925000842</t>
  </si>
  <si>
    <t>25034</t>
  </si>
  <si>
    <t>1925000804</t>
  </si>
  <si>
    <t>2500010</t>
  </si>
  <si>
    <t>05/25 činnosť R</t>
  </si>
  <si>
    <t>1925000805</t>
  </si>
  <si>
    <t>2500011</t>
  </si>
  <si>
    <t>1925000806</t>
  </si>
  <si>
    <t>1925000853</t>
  </si>
  <si>
    <t>2500020</t>
  </si>
  <si>
    <t>1925000854</t>
  </si>
  <si>
    <t>2500021</t>
  </si>
  <si>
    <t>1925000855</t>
  </si>
  <si>
    <t>2500022</t>
  </si>
  <si>
    <t>1925000858</t>
  </si>
  <si>
    <t>02514</t>
  </si>
  <si>
    <t>1925000859</t>
  </si>
  <si>
    <t>1925000860</t>
  </si>
  <si>
    <t>1925000902</t>
  </si>
  <si>
    <t>1925000837</t>
  </si>
  <si>
    <t>20100182</t>
  </si>
  <si>
    <t>1925000838</t>
  </si>
  <si>
    <t>20100183</t>
  </si>
  <si>
    <t>1925000831</t>
  </si>
  <si>
    <t>1925000795</t>
  </si>
  <si>
    <t>1925000796</t>
  </si>
  <si>
    <t>1925000797</t>
  </si>
  <si>
    <t>1925000798</t>
  </si>
  <si>
    <t>1925000799</t>
  </si>
  <si>
    <t>1925000807</t>
  </si>
  <si>
    <t>1925000846</t>
  </si>
  <si>
    <t>1020250027</t>
  </si>
  <si>
    <t>1925000847</t>
  </si>
  <si>
    <t>1020250028</t>
  </si>
  <si>
    <t>1925000816</t>
  </si>
  <si>
    <t>08/25 činnosť športového odborníka</t>
  </si>
  <si>
    <t>1925000817</t>
  </si>
  <si>
    <t>1925000790</t>
  </si>
  <si>
    <t>1925000821</t>
  </si>
  <si>
    <t>1925000882</t>
  </si>
  <si>
    <t>1925000883</t>
  </si>
  <si>
    <t>1925000685</t>
  </si>
  <si>
    <t>1925000786</t>
  </si>
  <si>
    <t>1925000787</t>
  </si>
  <si>
    <t>1925000785</t>
  </si>
  <si>
    <t>1925000913</t>
  </si>
  <si>
    <t>08/25 činnosť delegáta zväzu</t>
  </si>
  <si>
    <t>1925000914</t>
  </si>
  <si>
    <t>1925000819</t>
  </si>
  <si>
    <t>1925000820</t>
  </si>
  <si>
    <t>1925000781</t>
  </si>
  <si>
    <t>1925000903</t>
  </si>
  <si>
    <t>1225</t>
  </si>
  <si>
    <t>1925000904</t>
  </si>
  <si>
    <t>1325</t>
  </si>
  <si>
    <t>1925000905</t>
  </si>
  <si>
    <t>1925000906</t>
  </si>
  <si>
    <t>1925000908</t>
  </si>
  <si>
    <t>1925000792</t>
  </si>
  <si>
    <t>1925000793</t>
  </si>
  <si>
    <t>1925000794</t>
  </si>
  <si>
    <t>08/25 delegát pozor.rozhodcov</t>
  </si>
  <si>
    <t>1925000845</t>
  </si>
  <si>
    <t>1925000844</t>
  </si>
  <si>
    <t>08/25 pozorovateľ rozhodcov</t>
  </si>
  <si>
    <t>1925000791</t>
  </si>
  <si>
    <t>1925000897</t>
  </si>
  <si>
    <t>1925000896</t>
  </si>
  <si>
    <t>20258VAR</t>
  </si>
  <si>
    <t>08/25 činnosť VAR</t>
  </si>
  <si>
    <t>1925000814</t>
  </si>
  <si>
    <t>1925000815</t>
  </si>
  <si>
    <t>1925000836</t>
  </si>
  <si>
    <t>1925000834</t>
  </si>
  <si>
    <t>1925000835</t>
  </si>
  <si>
    <t>1925000818</t>
  </si>
  <si>
    <t>1925000898</t>
  </si>
  <si>
    <t>1925000899</t>
  </si>
  <si>
    <t>F250015</t>
  </si>
  <si>
    <t>1925000900</t>
  </si>
  <si>
    <t>F250017</t>
  </si>
  <si>
    <t>1925000879</t>
  </si>
  <si>
    <t>1925000884</t>
  </si>
  <si>
    <t>158025</t>
  </si>
  <si>
    <t>1925000885</t>
  </si>
  <si>
    <t>157025</t>
  </si>
  <si>
    <t>1925000774</t>
  </si>
  <si>
    <t>1925000775</t>
  </si>
  <si>
    <t>1925000776</t>
  </si>
  <si>
    <t>1925000777</t>
  </si>
  <si>
    <t>332025</t>
  </si>
  <si>
    <t>08/25 činnosť PR  (1xNiké liga)</t>
  </si>
  <si>
    <t>1925000778</t>
  </si>
  <si>
    <t>342025</t>
  </si>
  <si>
    <t>08/25 činnosť PR (1x2liga)</t>
  </si>
  <si>
    <t>1925000779</t>
  </si>
  <si>
    <t>352025</t>
  </si>
  <si>
    <t>08/25 činnosť PR (2x3liga)</t>
  </si>
  <si>
    <t>1925000780</t>
  </si>
  <si>
    <t>362025</t>
  </si>
  <si>
    <t>08/25 činnosť PR (2xI-LSD)</t>
  </si>
  <si>
    <t>1925000868</t>
  </si>
  <si>
    <t>2025095</t>
  </si>
  <si>
    <t>čisté mzdy vyplatené delegované osoby, počet: 68ks</t>
  </si>
  <si>
    <t>PPT</t>
  </si>
  <si>
    <t>program podpory talentov</t>
  </si>
  <si>
    <t>BFZ</t>
  </si>
  <si>
    <t>región Bratislava, Bratislavský futbalový zväz</t>
  </si>
  <si>
    <t>VsFZ</t>
  </si>
  <si>
    <t>región východ, Východoslovenský futbalový zväz</t>
  </si>
  <si>
    <t>SsFZ</t>
  </si>
  <si>
    <t>región stred, Stredoslovenský futbalový zväz</t>
  </si>
  <si>
    <t>ZsFZ</t>
  </si>
  <si>
    <t>región západ, Západoslovenský futbalový zväz</t>
  </si>
  <si>
    <t>RT, RTU</t>
  </si>
  <si>
    <t>republikový turnaj</t>
  </si>
  <si>
    <t>PR</t>
  </si>
  <si>
    <t>pomocný rozhodca</t>
  </si>
  <si>
    <t>DS, DZ</t>
  </si>
  <si>
    <t>delegát stretnutia , delegát zápasu</t>
  </si>
  <si>
    <t>VAR</t>
  </si>
  <si>
    <t>video asistent rozhodcu</t>
  </si>
  <si>
    <t>PAR, PR</t>
  </si>
  <si>
    <t>pomocný asistent rozhodcu</t>
  </si>
  <si>
    <t>KME</t>
  </si>
  <si>
    <t>kvalifikácia ME</t>
  </si>
  <si>
    <t>R</t>
  </si>
  <si>
    <t>rozhodca</t>
  </si>
  <si>
    <t>FA</t>
  </si>
  <si>
    <t>futbalová akadémia</t>
  </si>
  <si>
    <t>AVAR</t>
  </si>
  <si>
    <t>asistent video rozhodcu</t>
  </si>
  <si>
    <t>KLS</t>
  </si>
  <si>
    <t>klubový licenčný systém</t>
  </si>
  <si>
    <t>MTZ</t>
  </si>
  <si>
    <t>materiálno technické zabezpečenie</t>
  </si>
  <si>
    <t>CAKAT</t>
  </si>
  <si>
    <t>družstvá mládeže čakatelia</t>
  </si>
  <si>
    <t xml:space="preserve">                                                                      15.4.2026</t>
  </si>
  <si>
    <t>Kontaktná osoba zodpovedná za vyplnený formulár
meno a priezvisko: Andrea Hlboká
e-mail: andrea.hlboka@futbalsfz.sk
tel. kontakt (mobil): 0911/014594</t>
  </si>
  <si>
    <t>Ján Kováčik prezident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</si>
</sst>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36" val="13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4"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4" t="s">
        <v>1329</v>
      </c>
      <c r="C10" s="205"/>
      <c r="D10" s="205"/>
    </row>
    <row r="11" spans="1:4" s="18" customFormat="1" ht="42.75" customHeight="1" x14ac:dyDescent="0.25">
      <c r="A11" s="294" t="s">
        <v>1330</v>
      </c>
      <c r="C11" s="205"/>
      <c r="D11" s="205"/>
    </row>
    <row r="12" spans="1:4" s="18" customFormat="1" ht="20.5" customHeight="1" x14ac:dyDescent="0.25">
      <c r="A12" s="302" t="s">
        <v>1349</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1350</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65" customHeight="1" x14ac:dyDescent="0.25"/>
    <row r="33" spans="1:3" ht="15.75" customHeight="1" x14ac:dyDescent="0.25">
      <c r="A33" s="19" t="s">
        <v>1332</v>
      </c>
    </row>
    <row r="34" spans="1:3" ht="12.6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1336</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5"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5"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1346</v>
      </c>
    </row>
    <row r="133" spans="1:1" ht="61.5" customHeight="1" x14ac:dyDescent="0.25">
      <c r="A133" s="301" t="s">
        <v>1358</v>
      </c>
    </row>
    <row r="134" spans="1:1" ht="13" x14ac:dyDescent="0.25">
      <c r="A134" s="260" t="s">
        <v>1359</v>
      </c>
    </row>
    <row r="135" spans="1:1" ht="101" x14ac:dyDescent="0.25">
      <c r="A135" s="301" t="s">
        <v>1347</v>
      </c>
    </row>
    <row r="136" spans="1:1" x14ac:dyDescent="0.25">
      <c r="A136"/>
    </row>
    <row r="137" spans="1:1" ht="71.5" customHeight="1" x14ac:dyDescent="0.25">
      <c r="A137" s="300"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46022</v>
      </c>
      <c r="D1" s="26"/>
      <c r="G1" s="252">
        <v>45688</v>
      </c>
    </row>
    <row r="2" spans="1:7" ht="14" x14ac:dyDescent="0.3">
      <c r="A2" s="28"/>
      <c r="B2" s="28"/>
      <c r="G2" s="252">
        <v>45716</v>
      </c>
    </row>
    <row r="3" spans="1:7" ht="14" x14ac:dyDescent="0.3">
      <c r="A3" s="30" t="s">
        <v>312</v>
      </c>
      <c r="B3" s="338" t="str">
        <f>INDEX(Adr!B:B,Doklady!B102+1)</f>
        <v>Slovenský futbalový zväz</v>
      </c>
      <c r="C3" s="338"/>
      <c r="D3" s="338"/>
      <c r="G3" s="252">
        <v>45747</v>
      </c>
    </row>
    <row r="4" spans="1:7" ht="14" x14ac:dyDescent="0.3">
      <c r="A4" s="30" t="s">
        <v>313</v>
      </c>
      <c r="B4" s="29" t="str">
        <f>RIGHT("0000"&amp;INDEX(Adr!A:A,Doklady!B102+1),8)</f>
        <v>00687308</v>
      </c>
      <c r="G4" s="252">
        <v>45777</v>
      </c>
    </row>
    <row r="5" spans="1:7" ht="14" x14ac:dyDescent="0.3">
      <c r="A5" s="30" t="s">
        <v>314</v>
      </c>
      <c r="B5" s="29" t="str">
        <f>INDEX(Adr!D:D,Doklady!B102+1)&amp;", "&amp;INDEX(Adr!E:E,Doklady!B102+1)</f>
        <v>Tomášikova 30C,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8176462</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8176462</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9"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INDEX(Adr!B2:B240,Doklady!B102)</f>
        <v>Slovenský futbalový zväz</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00687308</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Tomášikova 30C, Bratislava, 821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8176462</v>
      </c>
      <c r="D11" s="126">
        <f>+C11-E11</f>
        <v>8176462</v>
      </c>
      <c r="E11" s="354">
        <f>+I39-I42+I44-I47</f>
        <v>0</v>
      </c>
      <c r="F11" s="355"/>
      <c r="J11" s="176"/>
      <c r="L11" s="161" t="str">
        <f>L41</f>
        <v>a - futbal - bežné transfery</v>
      </c>
      <c r="M11" s="118"/>
      <c r="N11" s="118"/>
      <c r="O11" s="118"/>
      <c r="P11" s="118"/>
      <c r="Q11" s="118"/>
      <c r="R11" s="118"/>
      <c r="S11" s="118"/>
    </row>
    <row r="12" spans="1:26" ht="18" x14ac:dyDescent="0.4">
      <c r="A12" s="69" t="s">
        <v>321</v>
      </c>
      <c r="B12" s="70" t="s">
        <v>322</v>
      </c>
      <c r="C12" s="126">
        <f>SUMIF(FP!J:J,Doklady!$B$1&amp;A12,FP!D:D)</f>
        <v>15000</v>
      </c>
      <c r="D12" s="126">
        <f>C12-E12</f>
        <v>15000</v>
      </c>
      <c r="E12" s="343">
        <f>SUMIF(K:K,A12,I:I)</f>
        <v>0</v>
      </c>
      <c r="F12" s="344"/>
      <c r="J12" s="177"/>
      <c r="L12" s="161" t="str">
        <f>L42</f>
        <v>a - futbal - kapitálové transfery</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8176462</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15000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2233</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2974</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futbal</v>
      </c>
      <c r="C38" s="68" t="s">
        <v>1669</v>
      </c>
      <c r="D38" s="68" t="s">
        <v>1670</v>
      </c>
      <c r="E38" s="68" t="s">
        <v>1671</v>
      </c>
      <c r="F38" s="68" t="s">
        <v>1668</v>
      </c>
      <c r="G38" s="68" t="s">
        <v>370</v>
      </c>
      <c r="H38" s="68" t="s">
        <v>371</v>
      </c>
      <c r="I38" s="67" t="s">
        <v>327</v>
      </c>
      <c r="L38" s="84">
        <f>COUNTIF(FP!N:N,Doklady!B1&amp;"aB")</f>
        <v>1</v>
      </c>
    </row>
    <row r="39" spans="1:21" x14ac:dyDescent="0.2">
      <c r="A39" s="115" t="s">
        <v>339</v>
      </c>
      <c r="B39" s="116" t="s">
        <v>372</v>
      </c>
      <c r="C39" s="78">
        <f>I39*0.2</f>
        <v>1635292.4000000001</v>
      </c>
      <c r="D39" s="78">
        <f>I39*0.2</f>
        <v>1635292.4000000001</v>
      </c>
      <c r="E39" s="78">
        <f>I39*0.25</f>
        <v>2044115.5</v>
      </c>
      <c r="F39" s="78">
        <f>+I39*0.15</f>
        <v>1226469.3</v>
      </c>
      <c r="G39" s="78">
        <f>+MAX(I39-C39-D39-E39-F39-H39,0)</f>
        <v>1635292.3999999992</v>
      </c>
      <c r="H39" s="78">
        <f>+IFERROR(VLOOKUP(K40&amp;" - kapitálové transfery",B$53:C$90,2,0),0)</f>
        <v>0</v>
      </c>
      <c r="I39" s="73">
        <f>SUMIF(FP!K:K,K40,FP!D:D)</f>
        <v>8176462</v>
      </c>
      <c r="L39" s="84">
        <f>COUNTIF(FP!N:N,Doklady!B1&amp;"aK")</f>
        <v>0</v>
      </c>
      <c r="T39" s="86"/>
    </row>
    <row r="40" spans="1:21" x14ac:dyDescent="0.2">
      <c r="A40" s="115" t="s">
        <v>339</v>
      </c>
      <c r="B40" s="116" t="s">
        <v>373</v>
      </c>
      <c r="C40" s="78">
        <f>DSUM(Doklady!A103:J10000,"GGG",Spolu!L40:M42)</f>
        <v>1745559.3400000008</v>
      </c>
      <c r="D40" s="78">
        <f>DSUM(Doklady!A103:J10000,"GGG",Spolu!N40:O42)</f>
        <v>1750792.2499999998</v>
      </c>
      <c r="E40" s="78">
        <f>DSUM(Doklady!A103:J10000,"GGG",Spolu!P40:Q42)</f>
        <v>2112734.27</v>
      </c>
      <c r="F40" s="78">
        <f>DSUM(Doklady!A103:J10000,"GGG",Spolu!R40:S42)</f>
        <v>1223871.8800000001</v>
      </c>
      <c r="G40" s="78">
        <f>DSUM(Doklady!A103:J10000,"GGG",Spolu!T40:U42)-H40</f>
        <v>1343504.2599999998</v>
      </c>
      <c r="H40" s="78">
        <f>+IFERROR(VLOOKUP(K40&amp;" - kapitálové transfery",B$53:D$90,3,0),0)</f>
        <v>0</v>
      </c>
      <c r="I40" s="73">
        <f>+C40+D40+E40+F40+G40+H40</f>
        <v>8176462.0000000009</v>
      </c>
      <c r="J40" s="218" t="str">
        <f>+K45</f>
        <v>.</v>
      </c>
      <c r="K40" s="218" t="str">
        <f>IF(L38&gt;0,INDEX(FP!K:K,Doklady!B2),".")</f>
        <v>futbal</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futbal - bežné transfery</v>
      </c>
      <c r="M41" s="120">
        <v>1</v>
      </c>
      <c r="N41" s="161" t="str">
        <f>+L41</f>
        <v>a - futbal - bežné transfery</v>
      </c>
      <c r="O41" s="120">
        <v>2</v>
      </c>
      <c r="P41" s="161" t="str">
        <f>+L41</f>
        <v>a - futbal - bežné transfery</v>
      </c>
      <c r="Q41" s="120">
        <v>3</v>
      </c>
      <c r="R41" s="161" t="str">
        <f>+L41</f>
        <v>a - futbal - bežné transfery</v>
      </c>
      <c r="S41" s="120">
        <v>4</v>
      </c>
      <c r="T41" s="161" t="str">
        <f>+L41</f>
        <v>a - futbal - bežné transfery</v>
      </c>
      <c r="U41" s="120">
        <v>5</v>
      </c>
    </row>
    <row r="42" spans="1:21" ht="10.5" customHeight="1" x14ac:dyDescent="0.2">
      <c r="A42" s="115" t="s">
        <v>339</v>
      </c>
      <c r="B42" s="116" t="s">
        <v>376</v>
      </c>
      <c r="C42" s="73">
        <f>+C40</f>
        <v>1745559.3400000008</v>
      </c>
      <c r="D42" s="216">
        <f>+D40</f>
        <v>1750792.2499999998</v>
      </c>
      <c r="E42" s="216">
        <f>+E40</f>
        <v>2112734.27</v>
      </c>
      <c r="F42" s="216">
        <f>+MIN(F39:F40)</f>
        <v>1223871.8800000001</v>
      </c>
      <c r="G42" s="216">
        <f>+MIN(G39+MAX(F39-F40,0)-MAX(E40-E39,0)-MAX(D40-D39,0)-MAX(C40-C39,0),G40)</f>
        <v>1343504.2599999988</v>
      </c>
      <c r="H42" s="216">
        <f>+MIN(H39:H40)</f>
        <v>0</v>
      </c>
      <c r="I42" s="73">
        <f>+C42+D42+E42+MIN(F39:F40)+G42+H42</f>
        <v>8176462</v>
      </c>
      <c r="J42" s="219">
        <f>+K47</f>
        <v>0</v>
      </c>
      <c r="K42" s="219">
        <f>+I42-H42</f>
        <v>8176462</v>
      </c>
      <c r="L42" s="161" t="str">
        <f>+SUBSTITUTE(L41,"bežné","kapitálové")</f>
        <v>a - futbal - kapitálové transfery</v>
      </c>
      <c r="M42" s="120">
        <v>1</v>
      </c>
      <c r="N42" s="161" t="str">
        <f>+L42</f>
        <v>a - futbal - kapitálové transfery</v>
      </c>
      <c r="O42" s="120">
        <v>2</v>
      </c>
      <c r="P42" s="161" t="str">
        <f>+L42</f>
        <v>a - futbal - kapitálové transfery</v>
      </c>
      <c r="Q42" s="120">
        <v>3</v>
      </c>
      <c r="R42" s="161" t="str">
        <f>+L42</f>
        <v>a - futbal - kapitálové transfery</v>
      </c>
      <c r="S42" s="120">
        <v>4</v>
      </c>
      <c r="T42" s="161" t="str">
        <f>+L42</f>
        <v>a - futbal - kapitálové transfery</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futbal - bežné transfery</v>
      </c>
      <c r="C53" s="73">
        <f>IF(A53&lt;&gt;"",INDEX(FP!D:D,Doklady!B$2+(ROW()-53)),"")</f>
        <v>8176462</v>
      </c>
      <c r="D53" s="73">
        <f>IF(A53&lt;&gt;"",Doklady!I1-Doklady!J1,"")</f>
        <v>8176461.9999999907</v>
      </c>
      <c r="E53" s="73">
        <f>IF(A53&lt;&gt;"",MIN(D53,C53)*Doklady!C1/(1-Doklady!C1),"")</f>
        <v>0</v>
      </c>
      <c r="F53" s="71">
        <f>IF(A53&lt;&gt;"",Doklady!J1,"")</f>
        <v>0</v>
      </c>
      <c r="G53" s="73">
        <f>+IFERROR(HLOOKUP(IF(RIGHT(B53,15)="bežné transfery",LEFT(B53,LEN(B53)-18),0),$J$40:$K$42,3,0),MIN(C53,D53))</f>
        <v>8176462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f</v>
      </c>
      <c r="B54" s="119" t="str">
        <f>Doklady!H2</f>
        <v>plnenie úloh verejného záujmu v športe</v>
      </c>
      <c r="C54" s="73">
        <f>IF(A54&lt;&gt;"",INDEX(FP!D:D,Doklady!B$2+(ROW()-53)),"")</f>
        <v>15000</v>
      </c>
      <c r="D54" s="73">
        <f>IF(A54&lt;&gt;"",Doklady!I2-Doklady!J2,"")</f>
        <v>15000</v>
      </c>
      <c r="E54" s="73">
        <f>IF(A54&lt;&gt;"",MIN(D54,C54)*Doklady!C2/(1-Doklady!C2),"")</f>
        <v>0</v>
      </c>
      <c r="F54" s="71">
        <f>IF(A54&lt;&gt;"",Doklady!J2,"")</f>
        <v>0</v>
      </c>
      <c r="G54" s="73">
        <f t="shared" ref="G54:G117" si="0">+IFERROR(HLOOKUP(IF(RIGHT(B54,15)="bežné transfery",LEFT(B54,LEN(B54)-18),0),$J$40:$K$42,3,0),MIN(C54,D54))</f>
        <v>15000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8191462</v>
      </c>
      <c r="D130" s="228">
        <f t="shared" ref="D130:I130" si="9">SUM(D53:D129)</f>
        <v>8191461.9999999907</v>
      </c>
      <c r="E130" s="228">
        <f t="shared" si="9"/>
        <v>0</v>
      </c>
      <c r="F130" s="228">
        <f t="shared" si="9"/>
        <v>0</v>
      </c>
      <c r="G130" s="228">
        <f t="shared" si="9"/>
        <v>8191462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t="s">
        <v>7970</v>
      </c>
      <c r="C140" s="229"/>
      <c r="D140" s="362" t="s">
        <v>7972</v>
      </c>
      <c r="E140" s="362"/>
      <c r="F140" s="362"/>
      <c r="G140" s="362"/>
      <c r="H140" s="362"/>
      <c r="I140" s="362"/>
      <c r="J140" s="85"/>
    </row>
    <row r="141" spans="1:26" ht="68.25" customHeight="1" x14ac:dyDescent="0.25">
      <c r="A141" s="9"/>
      <c r="B141" s="281" t="s">
        <v>7971</v>
      </c>
      <c r="C141" s="214"/>
      <c r="D141" s="342" t="s">
        <v>393</v>
      </c>
      <c r="E141" s="342"/>
      <c r="F141" s="342"/>
      <c r="G141" s="342"/>
      <c r="H141" s="342"/>
      <c r="I141" s="34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2343" zoomScaleNormal="100" workbookViewId="0">
      <selection activeCell="F2343" sqref="F2343"/>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futbal - bežné transfery</v>
      </c>
      <c r="B1" s="232" t="str">
        <f>INDEX(Adr!A:A,B102+1)</f>
        <v>00687308</v>
      </c>
      <c r="C1" s="233">
        <f>IF(ROW()&lt;=B$3,INDEX(FP!E:E,B$2+ROW()-1),"")</f>
        <v>0</v>
      </c>
      <c r="D1" s="234" t="str">
        <f>IF(ROW()&lt;=B$3,INDEX(FP!F:F,B$2+ROW()-1),"")</f>
        <v>a</v>
      </c>
      <c r="E1" s="234"/>
      <c r="F1" s="234" t="str">
        <f>IF(ROW()&lt;=B$3,INDEX(FP!G:G,B$2+ROW()-1),"")</f>
        <v>026 02</v>
      </c>
      <c r="G1" s="234"/>
      <c r="H1" s="235" t="str">
        <f>IF(ROW()&lt;=B$3,INDEX(FP!C:C,B$2+ROW()-1),"")</f>
        <v>futbal - bežné transfery</v>
      </c>
      <c r="I1" s="236">
        <f t="shared" ref="I1:I6" si="0">IF(ROW()&lt;=B$3,SUMIF(A$107:A$10042,A1,I$107:I$10042),"")</f>
        <v>8176461.9999999907</v>
      </c>
      <c r="J1" s="236">
        <f t="shared" ref="J1:J32" si="1">IF(ROW()&lt;=B$3,SUMIFS(I$103:I$50042,A$103:A$50042,K1,J$103:J$50042,L1),"")</f>
        <v>0</v>
      </c>
      <c r="K1" s="110" t="str">
        <f>$A1</f>
        <v>a - futbal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f - plnenie úloh verejného záujmu v športe</v>
      </c>
      <c r="B2" s="237">
        <f>MATCH(B1,FP!A:A,0)</f>
        <v>252</v>
      </c>
      <c r="C2" s="233">
        <f>IF(ROW()&lt;=B$3,INDEX(FP!E:E,B$2+ROW()-1),"")</f>
        <v>0</v>
      </c>
      <c r="D2" s="234" t="str">
        <f>IF(ROW()&lt;=B$3,INDEX(FP!F:F,B$2+ROW()-1),"")</f>
        <v>f</v>
      </c>
      <c r="E2" s="234"/>
      <c r="F2" s="234" t="str">
        <f>IF(ROW()&lt;=B$3,INDEX(FP!G:G,B$2+ROW()-1),"")</f>
        <v>026 03</v>
      </c>
      <c r="G2" s="234"/>
      <c r="H2" s="235" t="str">
        <f>IF(ROW()&lt;=B$3,INDEX(FP!C:C,B$2+ROW()-1),"")</f>
        <v>plnenie úloh verejného záujmu v športe</v>
      </c>
      <c r="I2" s="236">
        <f t="shared" si="0"/>
        <v>15000</v>
      </c>
      <c r="J2" s="236">
        <f t="shared" si="1"/>
        <v>0</v>
      </c>
      <c r="K2" s="110" t="str">
        <f>$A2</f>
        <v>f - plnenie úloh verejného záujmu v športe</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f - plnenie úloh verejného záujmu v športe</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2976</v>
      </c>
      <c r="J100" s="375"/>
      <c r="K100" s="89"/>
    </row>
    <row r="101" spans="1:25" ht="15.5" x14ac:dyDescent="0.35">
      <c r="A101" s="373"/>
      <c r="B101" s="373"/>
      <c r="C101" s="373"/>
      <c r="D101" s="373"/>
      <c r="E101" s="373"/>
      <c r="F101" s="373"/>
      <c r="G101" s="373"/>
      <c r="H101" s="373"/>
      <c r="I101" s="374">
        <v>46048</v>
      </c>
      <c r="J101" s="374"/>
    </row>
    <row r="102" spans="1:25" ht="14" x14ac:dyDescent="0.3">
      <c r="A102" s="249" t="s">
        <v>398</v>
      </c>
      <c r="B102" s="250">
        <v>136</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3026</v>
      </c>
      <c r="B107" s="14" t="s">
        <v>3558</v>
      </c>
      <c r="C107" s="14" t="s">
        <v>3559</v>
      </c>
      <c r="D107" s="16">
        <v>45853</v>
      </c>
      <c r="E107" s="16"/>
      <c r="F107" s="14" t="s">
        <v>3139</v>
      </c>
      <c r="G107" s="14" t="s">
        <v>3560</v>
      </c>
      <c r="H107" s="14" t="s">
        <v>3205</v>
      </c>
      <c r="I107" s="15">
        <v>29.56</v>
      </c>
      <c r="J107" s="77" t="s">
        <v>3473</v>
      </c>
      <c r="K107" s="92"/>
    </row>
    <row r="108" spans="1:25" ht="20" x14ac:dyDescent="0.25">
      <c r="A108" s="14" t="s">
        <v>3026</v>
      </c>
      <c r="B108" s="14" t="s">
        <v>3488</v>
      </c>
      <c r="C108" s="14" t="s">
        <v>3489</v>
      </c>
      <c r="D108" s="16">
        <v>45853</v>
      </c>
      <c r="E108" s="16"/>
      <c r="F108" s="14" t="s">
        <v>3139</v>
      </c>
      <c r="G108" s="14" t="s">
        <v>3490</v>
      </c>
      <c r="H108" s="14" t="s">
        <v>3186</v>
      </c>
      <c r="I108" s="15">
        <v>46.74</v>
      </c>
      <c r="J108" s="77" t="s">
        <v>3473</v>
      </c>
      <c r="K108" s="92"/>
    </row>
    <row r="109" spans="1:25" ht="20" x14ac:dyDescent="0.25">
      <c r="A109" s="14" t="s">
        <v>3026</v>
      </c>
      <c r="B109" s="14" t="s">
        <v>3510</v>
      </c>
      <c r="C109" s="14" t="s">
        <v>3511</v>
      </c>
      <c r="D109" s="16">
        <v>45853</v>
      </c>
      <c r="E109" s="16"/>
      <c r="F109" s="14" t="s">
        <v>3139</v>
      </c>
      <c r="G109" s="14" t="s">
        <v>3512</v>
      </c>
      <c r="H109" s="14" t="s">
        <v>3190</v>
      </c>
      <c r="I109" s="15">
        <v>134.30000000000001</v>
      </c>
      <c r="J109" s="77" t="s">
        <v>3473</v>
      </c>
      <c r="K109" s="92"/>
    </row>
    <row r="110" spans="1:25" ht="20" x14ac:dyDescent="0.25">
      <c r="A110" s="14" t="s">
        <v>3026</v>
      </c>
      <c r="B110" s="14" t="s">
        <v>3529</v>
      </c>
      <c r="C110" s="14" t="s">
        <v>3530</v>
      </c>
      <c r="D110" s="16">
        <v>45853</v>
      </c>
      <c r="E110" s="16"/>
      <c r="F110" s="14" t="s">
        <v>3139</v>
      </c>
      <c r="G110" s="14" t="s">
        <v>3531</v>
      </c>
      <c r="H110" s="14" t="s">
        <v>3195</v>
      </c>
      <c r="I110" s="15">
        <v>336.54</v>
      </c>
      <c r="J110" s="77" t="s">
        <v>3473</v>
      </c>
      <c r="K110" s="92"/>
    </row>
    <row r="111" spans="1:25" ht="20" x14ac:dyDescent="0.25">
      <c r="A111" s="14" t="s">
        <v>3026</v>
      </c>
      <c r="B111" s="14" t="s">
        <v>3477</v>
      </c>
      <c r="C111" s="14" t="s">
        <v>3478</v>
      </c>
      <c r="D111" s="16">
        <v>45853</v>
      </c>
      <c r="E111" s="16"/>
      <c r="F111" s="14" t="s">
        <v>3139</v>
      </c>
      <c r="G111" s="14" t="s">
        <v>3479</v>
      </c>
      <c r="H111" s="14" t="s">
        <v>3294</v>
      </c>
      <c r="I111" s="15">
        <v>344.43</v>
      </c>
      <c r="J111" s="77" t="s">
        <v>3473</v>
      </c>
      <c r="K111" s="92"/>
    </row>
    <row r="112" spans="1:25" ht="20" x14ac:dyDescent="0.25">
      <c r="A112" s="14" t="s">
        <v>3026</v>
      </c>
      <c r="B112" s="14" t="s">
        <v>3518</v>
      </c>
      <c r="C112" s="14" t="s">
        <v>3519</v>
      </c>
      <c r="D112" s="16">
        <v>45853</v>
      </c>
      <c r="E112" s="16"/>
      <c r="F112" s="14" t="s">
        <v>3139</v>
      </c>
      <c r="G112" s="14" t="s">
        <v>3520</v>
      </c>
      <c r="H112" s="14" t="s">
        <v>3192</v>
      </c>
      <c r="I112" s="15">
        <v>520.9</v>
      </c>
      <c r="J112" s="77" t="s">
        <v>3473</v>
      </c>
      <c r="K112" s="92"/>
    </row>
    <row r="113" spans="1:11" ht="20" x14ac:dyDescent="0.25">
      <c r="A113" s="14" t="s">
        <v>3026</v>
      </c>
      <c r="B113" s="14" t="s">
        <v>3540</v>
      </c>
      <c r="C113" s="14" t="s">
        <v>3541</v>
      </c>
      <c r="D113" s="16">
        <v>45853</v>
      </c>
      <c r="E113" s="16"/>
      <c r="F113" s="14" t="s">
        <v>3139</v>
      </c>
      <c r="G113" s="14" t="s">
        <v>3542</v>
      </c>
      <c r="H113" s="14" t="s">
        <v>3198</v>
      </c>
      <c r="I113" s="15">
        <v>600.24</v>
      </c>
      <c r="J113" s="77" t="s">
        <v>3473</v>
      </c>
      <c r="K113" s="92"/>
    </row>
    <row r="114" spans="1:11" ht="20" x14ac:dyDescent="0.25">
      <c r="A114" s="14" t="s">
        <v>3026</v>
      </c>
      <c r="B114" s="14" t="s">
        <v>3532</v>
      </c>
      <c r="C114" s="14" t="s">
        <v>3533</v>
      </c>
      <c r="D114" s="16">
        <v>45853</v>
      </c>
      <c r="E114" s="16"/>
      <c r="F114" s="14" t="s">
        <v>3139</v>
      </c>
      <c r="G114" s="14" t="s">
        <v>3534</v>
      </c>
      <c r="H114" s="14" t="s">
        <v>3196</v>
      </c>
      <c r="I114" s="15">
        <v>612.5</v>
      </c>
      <c r="J114" s="77" t="s">
        <v>3473</v>
      </c>
      <c r="K114" s="92"/>
    </row>
    <row r="115" spans="1:11" ht="20" x14ac:dyDescent="0.25">
      <c r="A115" s="14" t="s">
        <v>3026</v>
      </c>
      <c r="B115" s="14" t="s">
        <v>3537</v>
      </c>
      <c r="C115" s="14" t="s">
        <v>3538</v>
      </c>
      <c r="D115" s="16">
        <v>45853</v>
      </c>
      <c r="E115" s="16"/>
      <c r="F115" s="14" t="s">
        <v>3139</v>
      </c>
      <c r="G115" s="14" t="s">
        <v>3539</v>
      </c>
      <c r="H115" s="14" t="s">
        <v>3292</v>
      </c>
      <c r="I115" s="15">
        <v>688.98</v>
      </c>
      <c r="J115" s="77" t="s">
        <v>3473</v>
      </c>
      <c r="K115" s="92"/>
    </row>
    <row r="116" spans="1:11" ht="20" x14ac:dyDescent="0.25">
      <c r="A116" s="14" t="s">
        <v>3026</v>
      </c>
      <c r="B116" s="14" t="s">
        <v>3552</v>
      </c>
      <c r="C116" s="14" t="s">
        <v>3553</v>
      </c>
      <c r="D116" s="16">
        <v>45853</v>
      </c>
      <c r="E116" s="16"/>
      <c r="F116" s="14" t="s">
        <v>3139</v>
      </c>
      <c r="G116" s="14" t="s">
        <v>3554</v>
      </c>
      <c r="H116" s="14" t="s">
        <v>3200</v>
      </c>
      <c r="I116" s="15">
        <v>997.71</v>
      </c>
      <c r="J116" s="77" t="s">
        <v>3473</v>
      </c>
      <c r="K116" s="92"/>
    </row>
    <row r="117" spans="1:11" ht="20" x14ac:dyDescent="0.25">
      <c r="A117" s="14" t="s">
        <v>3026</v>
      </c>
      <c r="B117" s="14" t="s">
        <v>3502</v>
      </c>
      <c r="C117" s="14" t="s">
        <v>3503</v>
      </c>
      <c r="D117" s="16">
        <v>45853</v>
      </c>
      <c r="E117" s="16"/>
      <c r="F117" s="14" t="s">
        <v>3139</v>
      </c>
      <c r="G117" s="14" t="s">
        <v>3504</v>
      </c>
      <c r="H117" s="14" t="s">
        <v>3189</v>
      </c>
      <c r="I117" s="15">
        <v>1249.8</v>
      </c>
      <c r="J117" s="77" t="s">
        <v>3473</v>
      </c>
      <c r="K117" s="92"/>
    </row>
    <row r="118" spans="1:11" ht="20" x14ac:dyDescent="0.25">
      <c r="A118" s="14" t="s">
        <v>3026</v>
      </c>
      <c r="B118" s="14" t="s">
        <v>3496</v>
      </c>
      <c r="C118" s="14" t="s">
        <v>3497</v>
      </c>
      <c r="D118" s="16">
        <v>45853</v>
      </c>
      <c r="E118" s="16"/>
      <c r="F118" s="14" t="s">
        <v>3139</v>
      </c>
      <c r="G118" s="14" t="s">
        <v>3498</v>
      </c>
      <c r="H118" s="14" t="s">
        <v>3308</v>
      </c>
      <c r="I118" s="15">
        <v>1281.72</v>
      </c>
      <c r="J118" s="77" t="s">
        <v>3473</v>
      </c>
      <c r="K118" s="92"/>
    </row>
    <row r="119" spans="1:11" ht="20" x14ac:dyDescent="0.25">
      <c r="A119" s="14" t="s">
        <v>3026</v>
      </c>
      <c r="B119" s="14" t="s">
        <v>3550</v>
      </c>
      <c r="C119" s="14" t="s">
        <v>3551</v>
      </c>
      <c r="D119" s="16">
        <v>45853</v>
      </c>
      <c r="E119" s="16"/>
      <c r="F119" s="14" t="s">
        <v>3139</v>
      </c>
      <c r="G119" s="14" t="s">
        <v>3547</v>
      </c>
      <c r="H119" s="14" t="s">
        <v>3199</v>
      </c>
      <c r="I119" s="15">
        <v>1383.1</v>
      </c>
      <c r="J119" s="77" t="s">
        <v>3473</v>
      </c>
      <c r="K119" s="92"/>
    </row>
    <row r="120" spans="1:11" ht="20" x14ac:dyDescent="0.25">
      <c r="A120" s="14" t="s">
        <v>3026</v>
      </c>
      <c r="B120" s="14" t="s">
        <v>3474</v>
      </c>
      <c r="C120" s="14" t="s">
        <v>3475</v>
      </c>
      <c r="D120" s="16">
        <v>45853</v>
      </c>
      <c r="E120" s="16"/>
      <c r="F120" s="14" t="s">
        <v>3139</v>
      </c>
      <c r="G120" s="14" t="s">
        <v>3476</v>
      </c>
      <c r="H120" s="14" t="s">
        <v>3182</v>
      </c>
      <c r="I120" s="15">
        <v>1943.89</v>
      </c>
      <c r="J120" s="77" t="s">
        <v>3473</v>
      </c>
      <c r="K120" s="92"/>
    </row>
    <row r="121" spans="1:11" ht="20" x14ac:dyDescent="0.25">
      <c r="A121" s="14" t="s">
        <v>3026</v>
      </c>
      <c r="B121" s="14" t="s">
        <v>3561</v>
      </c>
      <c r="C121" s="14" t="s">
        <v>3562</v>
      </c>
      <c r="D121" s="16">
        <v>45853</v>
      </c>
      <c r="E121" s="16"/>
      <c r="F121" s="14" t="s">
        <v>3139</v>
      </c>
      <c r="G121" s="14" t="s">
        <v>3560</v>
      </c>
      <c r="H121" s="14" t="s">
        <v>3205</v>
      </c>
      <c r="I121" s="15">
        <v>2010.9</v>
      </c>
      <c r="J121" s="77" t="s">
        <v>3473</v>
      </c>
      <c r="K121" s="92"/>
    </row>
    <row r="122" spans="1:11" ht="20" x14ac:dyDescent="0.25">
      <c r="A122" s="14" t="s">
        <v>3026</v>
      </c>
      <c r="B122" s="14" t="s">
        <v>3555</v>
      </c>
      <c r="C122" s="14" t="s">
        <v>3556</v>
      </c>
      <c r="D122" s="16">
        <v>45853</v>
      </c>
      <c r="E122" s="16"/>
      <c r="F122" s="14" t="s">
        <v>3139</v>
      </c>
      <c r="G122" s="14" t="s">
        <v>3557</v>
      </c>
      <c r="H122" s="14" t="s">
        <v>3288</v>
      </c>
      <c r="I122" s="15">
        <v>2047.17</v>
      </c>
      <c r="J122" s="77" t="s">
        <v>3473</v>
      </c>
      <c r="K122" s="92"/>
    </row>
    <row r="123" spans="1:11" ht="20" x14ac:dyDescent="0.25">
      <c r="A123" s="14" t="s">
        <v>3026</v>
      </c>
      <c r="B123" s="14" t="s">
        <v>3493</v>
      </c>
      <c r="C123" s="14" t="s">
        <v>3494</v>
      </c>
      <c r="D123" s="16">
        <v>45853</v>
      </c>
      <c r="E123" s="16"/>
      <c r="F123" s="14" t="s">
        <v>3139</v>
      </c>
      <c r="G123" s="14" t="s">
        <v>3495</v>
      </c>
      <c r="H123" s="14" t="s">
        <v>3187</v>
      </c>
      <c r="I123" s="15">
        <v>2244.6999999999998</v>
      </c>
      <c r="J123" s="77" t="s">
        <v>3473</v>
      </c>
      <c r="K123" s="92"/>
    </row>
    <row r="124" spans="1:11" ht="20" x14ac:dyDescent="0.25">
      <c r="A124" s="14" t="s">
        <v>3026</v>
      </c>
      <c r="B124" s="14" t="s">
        <v>3505</v>
      </c>
      <c r="C124" s="14" t="s">
        <v>3506</v>
      </c>
      <c r="D124" s="16">
        <v>45853</v>
      </c>
      <c r="E124" s="16"/>
      <c r="F124" s="14" t="s">
        <v>3139</v>
      </c>
      <c r="G124" s="14" t="s">
        <v>3504</v>
      </c>
      <c r="H124" s="14" t="s">
        <v>3189</v>
      </c>
      <c r="I124" s="15">
        <v>3292.2</v>
      </c>
      <c r="J124" s="77" t="s">
        <v>3473</v>
      </c>
      <c r="K124" s="92"/>
    </row>
    <row r="125" spans="1:11" ht="20" x14ac:dyDescent="0.25">
      <c r="A125" s="14" t="s">
        <v>3026</v>
      </c>
      <c r="B125" s="14" t="s">
        <v>3543</v>
      </c>
      <c r="C125" s="14" t="s">
        <v>3544</v>
      </c>
      <c r="D125" s="16">
        <v>45853</v>
      </c>
      <c r="E125" s="16"/>
      <c r="F125" s="14" t="s">
        <v>3139</v>
      </c>
      <c r="G125" s="14" t="s">
        <v>3542</v>
      </c>
      <c r="H125" s="14" t="s">
        <v>3198</v>
      </c>
      <c r="I125" s="15">
        <v>3770.92</v>
      </c>
      <c r="J125" s="77" t="s">
        <v>3473</v>
      </c>
      <c r="K125" s="92"/>
    </row>
    <row r="126" spans="1:11" ht="20" x14ac:dyDescent="0.25">
      <c r="A126" s="14" t="s">
        <v>3026</v>
      </c>
      <c r="B126" s="14" t="s">
        <v>3563</v>
      </c>
      <c r="C126" s="14" t="s">
        <v>3564</v>
      </c>
      <c r="D126" s="16">
        <v>45853</v>
      </c>
      <c r="E126" s="16"/>
      <c r="F126" s="14" t="s">
        <v>3139</v>
      </c>
      <c r="G126" s="14" t="s">
        <v>3565</v>
      </c>
      <c r="H126" s="14" t="s">
        <v>3206</v>
      </c>
      <c r="I126" s="15">
        <v>4087.47</v>
      </c>
      <c r="J126" s="77" t="s">
        <v>3473</v>
      </c>
      <c r="K126" s="92"/>
    </row>
    <row r="127" spans="1:11" ht="20" x14ac:dyDescent="0.25">
      <c r="A127" s="14" t="s">
        <v>3026</v>
      </c>
      <c r="B127" s="14" t="s">
        <v>3535</v>
      </c>
      <c r="C127" s="14" t="s">
        <v>3536</v>
      </c>
      <c r="D127" s="16">
        <v>45853</v>
      </c>
      <c r="E127" s="16"/>
      <c r="F127" s="14" t="s">
        <v>3139</v>
      </c>
      <c r="G127" s="14">
        <v>29213291</v>
      </c>
      <c r="H127" s="14" t="s">
        <v>3197</v>
      </c>
      <c r="I127" s="15">
        <v>4146.7299999999996</v>
      </c>
      <c r="J127" s="77" t="s">
        <v>3473</v>
      </c>
      <c r="K127" s="92"/>
    </row>
    <row r="128" spans="1:11" ht="20" x14ac:dyDescent="0.25">
      <c r="A128" s="14" t="s">
        <v>3026</v>
      </c>
      <c r="B128" s="14" t="s">
        <v>3470</v>
      </c>
      <c r="C128" s="14" t="s">
        <v>3471</v>
      </c>
      <c r="D128" s="16">
        <v>45853</v>
      </c>
      <c r="E128" s="16"/>
      <c r="F128" s="14" t="s">
        <v>3139</v>
      </c>
      <c r="G128" s="14" t="s">
        <v>3472</v>
      </c>
      <c r="H128" s="14" t="s">
        <v>3225</v>
      </c>
      <c r="I128" s="15">
        <v>5042.74</v>
      </c>
      <c r="J128" s="77" t="s">
        <v>3473</v>
      </c>
      <c r="K128" s="92"/>
    </row>
    <row r="129" spans="1:11" ht="20" x14ac:dyDescent="0.25">
      <c r="A129" s="14" t="s">
        <v>3026</v>
      </c>
      <c r="B129" s="14" t="s">
        <v>3480</v>
      </c>
      <c r="C129" s="14" t="s">
        <v>3481</v>
      </c>
      <c r="D129" s="16">
        <v>45853</v>
      </c>
      <c r="E129" s="16"/>
      <c r="F129" s="14" t="s">
        <v>3139</v>
      </c>
      <c r="G129" s="14" t="s">
        <v>3479</v>
      </c>
      <c r="H129" s="14" t="s">
        <v>3294</v>
      </c>
      <c r="I129" s="15">
        <v>5051.17</v>
      </c>
      <c r="J129" s="77" t="s">
        <v>3473</v>
      </c>
      <c r="K129" s="92"/>
    </row>
    <row r="130" spans="1:11" ht="20" x14ac:dyDescent="0.25">
      <c r="A130" s="14" t="s">
        <v>3026</v>
      </c>
      <c r="B130" s="14" t="s">
        <v>3569</v>
      </c>
      <c r="C130" s="14" t="s">
        <v>3570</v>
      </c>
      <c r="D130" s="16">
        <v>45853</v>
      </c>
      <c r="E130" s="16"/>
      <c r="F130" s="14" t="s">
        <v>3139</v>
      </c>
      <c r="G130" s="14" t="s">
        <v>3568</v>
      </c>
      <c r="H130" s="14" t="s">
        <v>3207</v>
      </c>
      <c r="I130" s="15">
        <v>6242.5</v>
      </c>
      <c r="J130" s="77" t="s">
        <v>3473</v>
      </c>
      <c r="K130" s="92"/>
    </row>
    <row r="131" spans="1:11" ht="20" x14ac:dyDescent="0.25">
      <c r="A131" s="14" t="s">
        <v>3026</v>
      </c>
      <c r="B131" s="14" t="s">
        <v>3507</v>
      </c>
      <c r="C131" s="14" t="s">
        <v>3508</v>
      </c>
      <c r="D131" s="16">
        <v>45853</v>
      </c>
      <c r="E131" s="16"/>
      <c r="F131" s="14" t="s">
        <v>3139</v>
      </c>
      <c r="G131" s="14" t="s">
        <v>3509</v>
      </c>
      <c r="H131" s="14" t="s">
        <v>3118</v>
      </c>
      <c r="I131" s="15">
        <v>6956.14</v>
      </c>
      <c r="J131" s="77" t="s">
        <v>3473</v>
      </c>
      <c r="K131" s="92"/>
    </row>
    <row r="132" spans="1:11" ht="20" x14ac:dyDescent="0.25">
      <c r="A132" s="14" t="s">
        <v>3026</v>
      </c>
      <c r="B132" s="14" t="s">
        <v>3526</v>
      </c>
      <c r="C132" s="14" t="s">
        <v>3527</v>
      </c>
      <c r="D132" s="16">
        <v>45853</v>
      </c>
      <c r="E132" s="16"/>
      <c r="F132" s="14" t="s">
        <v>3139</v>
      </c>
      <c r="G132" s="14" t="s">
        <v>3528</v>
      </c>
      <c r="H132" s="14" t="s">
        <v>3194</v>
      </c>
      <c r="I132" s="15">
        <v>6995.24</v>
      </c>
      <c r="J132" s="77" t="s">
        <v>3473</v>
      </c>
      <c r="K132" s="92"/>
    </row>
    <row r="133" spans="1:11" ht="20" x14ac:dyDescent="0.25">
      <c r="A133" s="14" t="s">
        <v>3026</v>
      </c>
      <c r="B133" s="14" t="s">
        <v>3499</v>
      </c>
      <c r="C133" s="14" t="s">
        <v>3500</v>
      </c>
      <c r="D133" s="16">
        <v>45853</v>
      </c>
      <c r="E133" s="16"/>
      <c r="F133" s="14" t="s">
        <v>3139</v>
      </c>
      <c r="G133" s="14" t="s">
        <v>3501</v>
      </c>
      <c r="H133" s="14" t="s">
        <v>3188</v>
      </c>
      <c r="I133" s="15">
        <v>7004.5</v>
      </c>
      <c r="J133" s="77" t="s">
        <v>3473</v>
      </c>
      <c r="K133" s="92"/>
    </row>
    <row r="134" spans="1:11" ht="20" x14ac:dyDescent="0.25">
      <c r="A134" s="14" t="s">
        <v>3026</v>
      </c>
      <c r="B134" s="14" t="s">
        <v>3545</v>
      </c>
      <c r="C134" s="14" t="s">
        <v>3546</v>
      </c>
      <c r="D134" s="16">
        <v>45853</v>
      </c>
      <c r="E134" s="16"/>
      <c r="F134" s="14" t="s">
        <v>3139</v>
      </c>
      <c r="G134" s="14" t="s">
        <v>3547</v>
      </c>
      <c r="H134" s="14" t="s">
        <v>3199</v>
      </c>
      <c r="I134" s="15">
        <v>7305.1</v>
      </c>
      <c r="J134" s="77" t="s">
        <v>3473</v>
      </c>
      <c r="K134" s="92"/>
    </row>
    <row r="135" spans="1:11" ht="20" x14ac:dyDescent="0.25">
      <c r="A135" s="14" t="s">
        <v>3026</v>
      </c>
      <c r="B135" s="14" t="s">
        <v>3482</v>
      </c>
      <c r="C135" s="14" t="s">
        <v>3483</v>
      </c>
      <c r="D135" s="16">
        <v>45853</v>
      </c>
      <c r="E135" s="16"/>
      <c r="F135" s="14" t="s">
        <v>3139</v>
      </c>
      <c r="G135" s="14" t="s">
        <v>3484</v>
      </c>
      <c r="H135" s="14" t="s">
        <v>3460</v>
      </c>
      <c r="I135" s="15">
        <v>7448.62</v>
      </c>
      <c r="J135" s="77" t="s">
        <v>3473</v>
      </c>
      <c r="K135" s="92"/>
    </row>
    <row r="136" spans="1:11" ht="20" x14ac:dyDescent="0.25">
      <c r="A136" s="14" t="s">
        <v>3026</v>
      </c>
      <c r="B136" s="14" t="s">
        <v>3548</v>
      </c>
      <c r="C136" s="14" t="s">
        <v>3549</v>
      </c>
      <c r="D136" s="16">
        <v>45853</v>
      </c>
      <c r="E136" s="16"/>
      <c r="F136" s="14" t="s">
        <v>3139</v>
      </c>
      <c r="G136" s="14" t="s">
        <v>3547</v>
      </c>
      <c r="H136" s="14" t="s">
        <v>3199</v>
      </c>
      <c r="I136" s="15">
        <v>8197.1299999999992</v>
      </c>
      <c r="J136" s="77" t="s">
        <v>3473</v>
      </c>
      <c r="K136" s="92"/>
    </row>
    <row r="137" spans="1:11" ht="20" x14ac:dyDescent="0.25">
      <c r="A137" s="14" t="s">
        <v>3026</v>
      </c>
      <c r="B137" s="14" t="s">
        <v>3523</v>
      </c>
      <c r="C137" s="14" t="s">
        <v>3524</v>
      </c>
      <c r="D137" s="16">
        <v>45853</v>
      </c>
      <c r="E137" s="16"/>
      <c r="F137" s="14" t="s">
        <v>3139</v>
      </c>
      <c r="G137" s="14" t="s">
        <v>3525</v>
      </c>
      <c r="H137" s="14" t="s">
        <v>3193</v>
      </c>
      <c r="I137" s="15">
        <v>8815.9</v>
      </c>
      <c r="J137" s="77" t="s">
        <v>3473</v>
      </c>
      <c r="K137" s="92"/>
    </row>
    <row r="138" spans="1:11" ht="20" x14ac:dyDescent="0.25">
      <c r="A138" s="14" t="s">
        <v>3026</v>
      </c>
      <c r="B138" s="14" t="s">
        <v>3513</v>
      </c>
      <c r="C138" s="14" t="s">
        <v>3514</v>
      </c>
      <c r="D138" s="16">
        <v>45853</v>
      </c>
      <c r="E138" s="16"/>
      <c r="F138" s="14" t="s">
        <v>3139</v>
      </c>
      <c r="G138" s="14" t="s">
        <v>3512</v>
      </c>
      <c r="H138" s="14" t="s">
        <v>3190</v>
      </c>
      <c r="I138" s="15">
        <v>10716.98</v>
      </c>
      <c r="J138" s="77" t="s">
        <v>3473</v>
      </c>
      <c r="K138" s="92"/>
    </row>
    <row r="139" spans="1:11" ht="20" x14ac:dyDescent="0.25">
      <c r="A139" s="14" t="s">
        <v>3026</v>
      </c>
      <c r="B139" s="14" t="s">
        <v>3485</v>
      </c>
      <c r="C139" s="14" t="s">
        <v>3486</v>
      </c>
      <c r="D139" s="16">
        <v>45853</v>
      </c>
      <c r="E139" s="16"/>
      <c r="F139" s="14" t="s">
        <v>3139</v>
      </c>
      <c r="G139" s="14" t="s">
        <v>3487</v>
      </c>
      <c r="H139" s="14" t="s">
        <v>3227</v>
      </c>
      <c r="I139" s="15">
        <v>11469.05</v>
      </c>
      <c r="J139" s="77" t="s">
        <v>3473</v>
      </c>
      <c r="K139" s="92"/>
    </row>
    <row r="140" spans="1:11" ht="20" x14ac:dyDescent="0.25">
      <c r="A140" s="14" t="s">
        <v>3026</v>
      </c>
      <c r="B140" s="14" t="s">
        <v>3521</v>
      </c>
      <c r="C140" s="14" t="s">
        <v>3522</v>
      </c>
      <c r="D140" s="16">
        <v>45853</v>
      </c>
      <c r="E140" s="16"/>
      <c r="F140" s="14" t="s">
        <v>3139</v>
      </c>
      <c r="G140" s="14" t="s">
        <v>3520</v>
      </c>
      <c r="H140" s="14" t="s">
        <v>3192</v>
      </c>
      <c r="I140" s="15">
        <v>12152.34</v>
      </c>
      <c r="J140" s="77" t="s">
        <v>3473</v>
      </c>
      <c r="K140" s="92"/>
    </row>
    <row r="141" spans="1:11" ht="20" x14ac:dyDescent="0.25">
      <c r="A141" s="14" t="s">
        <v>3026</v>
      </c>
      <c r="B141" s="14" t="s">
        <v>3491</v>
      </c>
      <c r="C141" s="14" t="s">
        <v>3492</v>
      </c>
      <c r="D141" s="16">
        <v>45853</v>
      </c>
      <c r="E141" s="16"/>
      <c r="F141" s="14" t="s">
        <v>3139</v>
      </c>
      <c r="G141" s="14" t="s">
        <v>3490</v>
      </c>
      <c r="H141" s="14" t="s">
        <v>3186</v>
      </c>
      <c r="I141" s="15">
        <v>19851.39</v>
      </c>
      <c r="J141" s="77" t="s">
        <v>3473</v>
      </c>
      <c r="K141" s="92"/>
    </row>
    <row r="142" spans="1:11" ht="20" x14ac:dyDescent="0.25">
      <c r="A142" s="14" t="s">
        <v>3026</v>
      </c>
      <c r="B142" s="14" t="s">
        <v>3566</v>
      </c>
      <c r="C142" s="14" t="s">
        <v>3567</v>
      </c>
      <c r="D142" s="16">
        <v>45853</v>
      </c>
      <c r="E142" s="16"/>
      <c r="F142" s="14" t="s">
        <v>3139</v>
      </c>
      <c r="G142" s="14" t="s">
        <v>3568</v>
      </c>
      <c r="H142" s="14" t="s">
        <v>3207</v>
      </c>
      <c r="I142" s="15">
        <v>24534.57</v>
      </c>
      <c r="J142" s="77" t="s">
        <v>3473</v>
      </c>
      <c r="K142" s="92"/>
    </row>
    <row r="143" spans="1:11" ht="20" x14ac:dyDescent="0.25">
      <c r="A143" s="14" t="s">
        <v>3026</v>
      </c>
      <c r="B143" s="14" t="s">
        <v>3515</v>
      </c>
      <c r="C143" s="14" t="s">
        <v>3516</v>
      </c>
      <c r="D143" s="16">
        <v>45853</v>
      </c>
      <c r="E143" s="16"/>
      <c r="F143" s="14" t="s">
        <v>3139</v>
      </c>
      <c r="G143" s="14" t="s">
        <v>3517</v>
      </c>
      <c r="H143" s="14" t="s">
        <v>3191</v>
      </c>
      <c r="I143" s="15">
        <v>36805</v>
      </c>
      <c r="J143" s="77" t="s">
        <v>3473</v>
      </c>
      <c r="K143" s="92"/>
    </row>
    <row r="144" spans="1:11" ht="12.5" x14ac:dyDescent="0.25">
      <c r="A144" s="14" t="s">
        <v>3026</v>
      </c>
      <c r="B144" s="14" t="s">
        <v>3707</v>
      </c>
      <c r="C144" s="14" t="s">
        <v>3639</v>
      </c>
      <c r="D144" s="16">
        <v>45854</v>
      </c>
      <c r="E144" s="16"/>
      <c r="F144" s="14" t="s">
        <v>3074</v>
      </c>
      <c r="G144" s="14" t="s">
        <v>3705</v>
      </c>
      <c r="H144" s="14" t="s">
        <v>3706</v>
      </c>
      <c r="I144" s="15">
        <v>34</v>
      </c>
      <c r="J144" s="77" t="s">
        <v>3473</v>
      </c>
      <c r="K144" s="92"/>
    </row>
    <row r="145" spans="1:11" ht="12.5" x14ac:dyDescent="0.25">
      <c r="A145" s="14" t="s">
        <v>3026</v>
      </c>
      <c r="B145" s="14" t="s">
        <v>3642</v>
      </c>
      <c r="C145" s="14" t="s">
        <v>3643</v>
      </c>
      <c r="D145" s="16">
        <v>45854</v>
      </c>
      <c r="E145" s="16"/>
      <c r="F145" s="14" t="s">
        <v>3644</v>
      </c>
      <c r="G145" s="14" t="s">
        <v>3107</v>
      </c>
      <c r="H145" s="14" t="s">
        <v>3108</v>
      </c>
      <c r="I145" s="15">
        <v>36.71</v>
      </c>
      <c r="J145" s="77" t="s">
        <v>3473</v>
      </c>
      <c r="K145" s="92"/>
    </row>
    <row r="146" spans="1:11" ht="12.5" x14ac:dyDescent="0.25">
      <c r="A146" s="14" t="s">
        <v>3026</v>
      </c>
      <c r="B146" s="14" t="s">
        <v>3655</v>
      </c>
      <c r="C146" s="14" t="s">
        <v>3656</v>
      </c>
      <c r="D146" s="16">
        <v>45854</v>
      </c>
      <c r="E146" s="16"/>
      <c r="F146" s="14" t="s">
        <v>3074</v>
      </c>
      <c r="G146" s="14" t="s">
        <v>3099</v>
      </c>
      <c r="H146" s="14" t="s">
        <v>3100</v>
      </c>
      <c r="I146" s="15">
        <v>68</v>
      </c>
      <c r="J146" s="77" t="s">
        <v>3473</v>
      </c>
      <c r="K146" s="92"/>
    </row>
    <row r="147" spans="1:11" ht="12.5" x14ac:dyDescent="0.25">
      <c r="A147" s="14" t="s">
        <v>3026</v>
      </c>
      <c r="B147" s="14" t="s">
        <v>3710</v>
      </c>
      <c r="C147" s="14" t="s">
        <v>3691</v>
      </c>
      <c r="D147" s="16">
        <v>45854</v>
      </c>
      <c r="E147" s="16"/>
      <c r="F147" s="14" t="s">
        <v>3074</v>
      </c>
      <c r="G147" s="14" t="s">
        <v>3070</v>
      </c>
      <c r="H147" s="14" t="s">
        <v>3709</v>
      </c>
      <c r="I147" s="15">
        <v>105.96</v>
      </c>
      <c r="J147" s="77" t="s">
        <v>3473</v>
      </c>
      <c r="K147" s="92"/>
    </row>
    <row r="148" spans="1:11" ht="12.5" x14ac:dyDescent="0.25">
      <c r="A148" s="14" t="s">
        <v>3026</v>
      </c>
      <c r="B148" s="14" t="s">
        <v>3696</v>
      </c>
      <c r="C148" s="14" t="s">
        <v>3697</v>
      </c>
      <c r="D148" s="16">
        <v>45854</v>
      </c>
      <c r="E148" s="16"/>
      <c r="F148" s="14" t="s">
        <v>3074</v>
      </c>
      <c r="G148" s="14" t="s">
        <v>3077</v>
      </c>
      <c r="H148" s="14" t="s">
        <v>3078</v>
      </c>
      <c r="I148" s="15">
        <v>107.17</v>
      </c>
      <c r="J148" s="77" t="s">
        <v>3473</v>
      </c>
      <c r="K148" s="92"/>
    </row>
    <row r="149" spans="1:11" ht="12.5" x14ac:dyDescent="0.25">
      <c r="A149" s="14" t="s">
        <v>3026</v>
      </c>
      <c r="B149" s="14" t="s">
        <v>3640</v>
      </c>
      <c r="C149" s="14" t="s">
        <v>3641</v>
      </c>
      <c r="D149" s="16">
        <v>45854</v>
      </c>
      <c r="E149" s="16"/>
      <c r="F149" s="14" t="s">
        <v>3074</v>
      </c>
      <c r="G149" s="14" t="s">
        <v>3109</v>
      </c>
      <c r="H149" s="14" t="s">
        <v>3110</v>
      </c>
      <c r="I149" s="15">
        <v>119</v>
      </c>
      <c r="J149" s="77" t="s">
        <v>3473</v>
      </c>
      <c r="K149" s="92"/>
    </row>
    <row r="150" spans="1:11" ht="12.5" x14ac:dyDescent="0.25">
      <c r="A150" s="14" t="s">
        <v>3026</v>
      </c>
      <c r="B150" s="14" t="s">
        <v>3708</v>
      </c>
      <c r="C150" s="14" t="s">
        <v>3697</v>
      </c>
      <c r="D150" s="16">
        <v>45854</v>
      </c>
      <c r="E150" s="16"/>
      <c r="F150" s="14" t="s">
        <v>3576</v>
      </c>
      <c r="G150" s="14" t="s">
        <v>3070</v>
      </c>
      <c r="H150" s="14" t="s">
        <v>3709</v>
      </c>
      <c r="I150" s="15">
        <v>131.04</v>
      </c>
      <c r="J150" s="77" t="s">
        <v>3473</v>
      </c>
      <c r="K150" s="92"/>
    </row>
    <row r="151" spans="1:11" ht="12.5" x14ac:dyDescent="0.25">
      <c r="A151" s="14" t="s">
        <v>3026</v>
      </c>
      <c r="B151" s="14" t="s">
        <v>3626</v>
      </c>
      <c r="C151" s="14" t="s">
        <v>3627</v>
      </c>
      <c r="D151" s="16">
        <v>45854</v>
      </c>
      <c r="E151" s="16"/>
      <c r="F151" s="14" t="s">
        <v>3576</v>
      </c>
      <c r="G151" s="14" t="s">
        <v>3113</v>
      </c>
      <c r="H151" s="14" t="s">
        <v>3114</v>
      </c>
      <c r="I151" s="15">
        <v>168.25</v>
      </c>
      <c r="J151" s="77" t="s">
        <v>3473</v>
      </c>
      <c r="K151" s="92"/>
    </row>
    <row r="152" spans="1:11" ht="12.5" x14ac:dyDescent="0.25">
      <c r="A152" s="14" t="s">
        <v>3026</v>
      </c>
      <c r="B152" s="14" t="s">
        <v>3717</v>
      </c>
      <c r="C152" s="14" t="s">
        <v>3718</v>
      </c>
      <c r="D152" s="16">
        <v>45854</v>
      </c>
      <c r="E152" s="16"/>
      <c r="F152" s="14" t="s">
        <v>3074</v>
      </c>
      <c r="G152" s="14" t="s">
        <v>3061</v>
      </c>
      <c r="H152" s="14" t="s">
        <v>3062</v>
      </c>
      <c r="I152" s="15">
        <v>184.67</v>
      </c>
      <c r="J152" s="77" t="s">
        <v>3473</v>
      </c>
      <c r="K152" s="92"/>
    </row>
    <row r="153" spans="1:11" ht="12.5" x14ac:dyDescent="0.25">
      <c r="A153" s="14" t="s">
        <v>3026</v>
      </c>
      <c r="B153" s="14" t="s">
        <v>3585</v>
      </c>
      <c r="C153" s="14" t="s">
        <v>3586</v>
      </c>
      <c r="D153" s="16">
        <v>45854</v>
      </c>
      <c r="E153" s="16"/>
      <c r="F153" s="14" t="s">
        <v>3074</v>
      </c>
      <c r="G153" s="14" t="s">
        <v>3584</v>
      </c>
      <c r="H153" s="14" t="s">
        <v>3174</v>
      </c>
      <c r="I153" s="15">
        <v>185</v>
      </c>
      <c r="J153" s="77" t="s">
        <v>3473</v>
      </c>
      <c r="K153" s="92"/>
    </row>
    <row r="154" spans="1:11" ht="12.5" x14ac:dyDescent="0.25">
      <c r="A154" s="14" t="s">
        <v>3026</v>
      </c>
      <c r="B154" s="14" t="s">
        <v>3638</v>
      </c>
      <c r="C154" s="14" t="s">
        <v>3639</v>
      </c>
      <c r="D154" s="16">
        <v>45854</v>
      </c>
      <c r="E154" s="16"/>
      <c r="F154" s="14" t="s">
        <v>3069</v>
      </c>
      <c r="G154" s="14" t="s">
        <v>3109</v>
      </c>
      <c r="H154" s="14" t="s">
        <v>3110</v>
      </c>
      <c r="I154" s="15">
        <v>255</v>
      </c>
      <c r="J154" s="77" t="s">
        <v>3473</v>
      </c>
      <c r="K154" s="92"/>
    </row>
    <row r="155" spans="1:11" ht="12.5" x14ac:dyDescent="0.25">
      <c r="A155" s="14" t="s">
        <v>3026</v>
      </c>
      <c r="B155" s="14" t="s">
        <v>3700</v>
      </c>
      <c r="C155" s="14" t="s">
        <v>3701</v>
      </c>
      <c r="D155" s="16">
        <v>45854</v>
      </c>
      <c r="E155" s="16"/>
      <c r="F155" s="14" t="s">
        <v>3074</v>
      </c>
      <c r="G155" s="14" t="s">
        <v>3075</v>
      </c>
      <c r="H155" s="14" t="s">
        <v>3076</v>
      </c>
      <c r="I155" s="15">
        <v>280.95999999999998</v>
      </c>
      <c r="J155" s="77" t="s">
        <v>3473</v>
      </c>
      <c r="K155" s="92"/>
    </row>
    <row r="156" spans="1:11" ht="12.5" x14ac:dyDescent="0.25">
      <c r="A156" s="14" t="s">
        <v>3026</v>
      </c>
      <c r="B156" s="14" t="s">
        <v>3703</v>
      </c>
      <c r="C156" s="14" t="s">
        <v>3704</v>
      </c>
      <c r="D156" s="16">
        <v>45854</v>
      </c>
      <c r="E156" s="16"/>
      <c r="F156" s="14" t="s">
        <v>3069</v>
      </c>
      <c r="G156" s="14" t="s">
        <v>3705</v>
      </c>
      <c r="H156" s="14" t="s">
        <v>3706</v>
      </c>
      <c r="I156" s="15">
        <v>323</v>
      </c>
      <c r="J156" s="77" t="s">
        <v>3473</v>
      </c>
      <c r="K156" s="92"/>
    </row>
    <row r="157" spans="1:11" ht="12.5" x14ac:dyDescent="0.25">
      <c r="A157" s="14" t="s">
        <v>3026</v>
      </c>
      <c r="B157" s="14" t="s">
        <v>3669</v>
      </c>
      <c r="C157" s="14" t="s">
        <v>3629</v>
      </c>
      <c r="D157" s="16">
        <v>45854</v>
      </c>
      <c r="E157" s="16"/>
      <c r="F157" s="14" t="s">
        <v>3074</v>
      </c>
      <c r="G157" s="14" t="s">
        <v>3667</v>
      </c>
      <c r="H157" s="14" t="s">
        <v>3668</v>
      </c>
      <c r="I157" s="15">
        <v>391.86</v>
      </c>
      <c r="J157" s="77" t="s">
        <v>3473</v>
      </c>
      <c r="K157" s="92"/>
    </row>
    <row r="158" spans="1:11" ht="12.5" x14ac:dyDescent="0.25">
      <c r="A158" s="14" t="s">
        <v>3026</v>
      </c>
      <c r="B158" s="14" t="s">
        <v>3681</v>
      </c>
      <c r="C158" s="14" t="s">
        <v>3666</v>
      </c>
      <c r="D158" s="16">
        <v>45854</v>
      </c>
      <c r="E158" s="16"/>
      <c r="F158" s="14" t="s">
        <v>3074</v>
      </c>
      <c r="G158" s="14" t="s">
        <v>3089</v>
      </c>
      <c r="H158" s="14" t="s">
        <v>3090</v>
      </c>
      <c r="I158" s="15">
        <v>394.25</v>
      </c>
      <c r="J158" s="77" t="s">
        <v>3473</v>
      </c>
      <c r="K158" s="92"/>
    </row>
    <row r="159" spans="1:11" ht="12.5" x14ac:dyDescent="0.25">
      <c r="A159" s="14" t="s">
        <v>3026</v>
      </c>
      <c r="B159" s="14" t="s">
        <v>3722</v>
      </c>
      <c r="C159" s="14" t="s">
        <v>3623</v>
      </c>
      <c r="D159" s="16">
        <v>45854</v>
      </c>
      <c r="E159" s="16"/>
      <c r="F159" s="14" t="s">
        <v>3069</v>
      </c>
      <c r="G159" s="14" t="s">
        <v>3723</v>
      </c>
      <c r="H159" s="14" t="s">
        <v>3724</v>
      </c>
      <c r="I159" s="15">
        <v>429.28</v>
      </c>
      <c r="J159" s="77" t="s">
        <v>3473</v>
      </c>
      <c r="K159" s="92"/>
    </row>
    <row r="160" spans="1:11" ht="12.5" x14ac:dyDescent="0.25">
      <c r="A160" s="14" t="s">
        <v>3026</v>
      </c>
      <c r="B160" s="14" t="s">
        <v>3607</v>
      </c>
      <c r="C160" s="14" t="s">
        <v>3608</v>
      </c>
      <c r="D160" s="16">
        <v>45854</v>
      </c>
      <c r="E160" s="16"/>
      <c r="F160" s="14" t="s">
        <v>3074</v>
      </c>
      <c r="G160" s="14" t="s">
        <v>3605</v>
      </c>
      <c r="H160" s="14" t="s">
        <v>3606</v>
      </c>
      <c r="I160" s="15">
        <v>471.84</v>
      </c>
      <c r="J160" s="77" t="s">
        <v>3473</v>
      </c>
      <c r="K160" s="92"/>
    </row>
    <row r="161" spans="1:11" ht="12.5" x14ac:dyDescent="0.25">
      <c r="A161" s="14" t="s">
        <v>3026</v>
      </c>
      <c r="B161" s="14" t="s">
        <v>3632</v>
      </c>
      <c r="C161" s="14" t="s">
        <v>3633</v>
      </c>
      <c r="D161" s="16">
        <v>45854</v>
      </c>
      <c r="E161" s="16"/>
      <c r="F161" s="14" t="s">
        <v>3074</v>
      </c>
      <c r="G161" s="14" t="s">
        <v>3630</v>
      </c>
      <c r="H161" s="14" t="s">
        <v>3631</v>
      </c>
      <c r="I161" s="15">
        <v>523.64</v>
      </c>
      <c r="J161" s="77" t="s">
        <v>3473</v>
      </c>
      <c r="K161" s="92"/>
    </row>
    <row r="162" spans="1:11" ht="12.5" x14ac:dyDescent="0.25">
      <c r="A162" s="14" t="s">
        <v>3026</v>
      </c>
      <c r="B162" s="14" t="s">
        <v>3624</v>
      </c>
      <c r="C162" s="14" t="s">
        <v>3625</v>
      </c>
      <c r="D162" s="16">
        <v>45854</v>
      </c>
      <c r="E162" s="16"/>
      <c r="F162" s="14" t="s">
        <v>3069</v>
      </c>
      <c r="G162" s="14" t="s">
        <v>3113</v>
      </c>
      <c r="H162" s="14" t="s">
        <v>3114</v>
      </c>
      <c r="I162" s="15">
        <v>539.36</v>
      </c>
      <c r="J162" s="77" t="s">
        <v>3473</v>
      </c>
      <c r="K162" s="92"/>
    </row>
    <row r="163" spans="1:11" ht="12.5" x14ac:dyDescent="0.25">
      <c r="A163" s="14" t="s">
        <v>3026</v>
      </c>
      <c r="B163" s="14" t="s">
        <v>3589</v>
      </c>
      <c r="C163" s="14" t="s">
        <v>3590</v>
      </c>
      <c r="D163" s="16">
        <v>45854</v>
      </c>
      <c r="E163" s="16"/>
      <c r="F163" s="14" t="s">
        <v>3074</v>
      </c>
      <c r="G163" s="14" t="s">
        <v>3095</v>
      </c>
      <c r="H163" s="14" t="s">
        <v>3096</v>
      </c>
      <c r="I163" s="15">
        <v>607.04999999999995</v>
      </c>
      <c r="J163" s="77" t="s">
        <v>3473</v>
      </c>
      <c r="K163" s="92"/>
    </row>
    <row r="164" spans="1:11" ht="12.5" x14ac:dyDescent="0.25">
      <c r="A164" s="14" t="s">
        <v>3026</v>
      </c>
      <c r="B164" s="14" t="s">
        <v>3617</v>
      </c>
      <c r="C164" s="14" t="s">
        <v>3618</v>
      </c>
      <c r="D164" s="16">
        <v>45854</v>
      </c>
      <c r="E164" s="16"/>
      <c r="F164" s="14" t="s">
        <v>3619</v>
      </c>
      <c r="G164" s="14" t="s">
        <v>3115</v>
      </c>
      <c r="H164" s="14" t="s">
        <v>3116</v>
      </c>
      <c r="I164" s="15">
        <v>641.16</v>
      </c>
      <c r="J164" s="77" t="s">
        <v>3473</v>
      </c>
      <c r="K164" s="92"/>
    </row>
    <row r="165" spans="1:11" ht="12.5" x14ac:dyDescent="0.25">
      <c r="A165" s="14" t="s">
        <v>3026</v>
      </c>
      <c r="B165" s="14" t="s">
        <v>3597</v>
      </c>
      <c r="C165" s="14" t="s">
        <v>3598</v>
      </c>
      <c r="D165" s="16">
        <v>45854</v>
      </c>
      <c r="E165" s="16"/>
      <c r="F165" s="14" t="s">
        <v>3074</v>
      </c>
      <c r="G165" s="14" t="s">
        <v>3085</v>
      </c>
      <c r="H165" s="14" t="s">
        <v>3086</v>
      </c>
      <c r="I165" s="15">
        <v>678.36</v>
      </c>
      <c r="J165" s="77" t="s">
        <v>3473</v>
      </c>
      <c r="K165" s="92"/>
    </row>
    <row r="166" spans="1:11" ht="12.5" x14ac:dyDescent="0.25">
      <c r="A166" s="14" t="s">
        <v>3026</v>
      </c>
      <c r="B166" s="14" t="s">
        <v>3725</v>
      </c>
      <c r="C166" s="14" t="s">
        <v>3726</v>
      </c>
      <c r="D166" s="16">
        <v>45854</v>
      </c>
      <c r="E166" s="16"/>
      <c r="F166" s="14" t="s">
        <v>3069</v>
      </c>
      <c r="G166" s="14" t="s">
        <v>3727</v>
      </c>
      <c r="H166" s="14" t="s">
        <v>3728</v>
      </c>
      <c r="I166" s="15">
        <v>680</v>
      </c>
      <c r="J166" s="77" t="s">
        <v>3473</v>
      </c>
      <c r="K166" s="92"/>
    </row>
    <row r="167" spans="1:11" ht="12.5" x14ac:dyDescent="0.25">
      <c r="A167" s="14" t="s">
        <v>3026</v>
      </c>
      <c r="B167" s="14" t="s">
        <v>3663</v>
      </c>
      <c r="C167" s="14" t="s">
        <v>3664</v>
      </c>
      <c r="D167" s="16">
        <v>45854</v>
      </c>
      <c r="E167" s="16"/>
      <c r="F167" s="14" t="s">
        <v>3074</v>
      </c>
      <c r="G167" s="14" t="s">
        <v>3093</v>
      </c>
      <c r="H167" s="14" t="s">
        <v>3094</v>
      </c>
      <c r="I167" s="15">
        <v>697</v>
      </c>
      <c r="J167" s="77" t="s">
        <v>3473</v>
      </c>
      <c r="K167" s="92"/>
    </row>
    <row r="168" spans="1:11" ht="12.5" x14ac:dyDescent="0.25">
      <c r="A168" s="14" t="s">
        <v>3026</v>
      </c>
      <c r="B168" s="14" t="s">
        <v>3720</v>
      </c>
      <c r="C168" s="14" t="s">
        <v>3721</v>
      </c>
      <c r="D168" s="16">
        <v>45854</v>
      </c>
      <c r="E168" s="16"/>
      <c r="F168" s="14" t="s">
        <v>3074</v>
      </c>
      <c r="G168" s="14" t="s">
        <v>3059</v>
      </c>
      <c r="H168" s="14" t="s">
        <v>3060</v>
      </c>
      <c r="I168" s="15">
        <v>721.9</v>
      </c>
      <c r="J168" s="77" t="s">
        <v>3473</v>
      </c>
      <c r="K168" s="92"/>
    </row>
    <row r="169" spans="1:11" ht="12.5" x14ac:dyDescent="0.25">
      <c r="A169" s="14" t="s">
        <v>3026</v>
      </c>
      <c r="B169" s="14" t="s">
        <v>3646</v>
      </c>
      <c r="C169" s="14" t="s">
        <v>3647</v>
      </c>
      <c r="D169" s="16">
        <v>45854</v>
      </c>
      <c r="E169" s="16"/>
      <c r="F169" s="14" t="s">
        <v>3576</v>
      </c>
      <c r="G169" s="14" t="s">
        <v>3107</v>
      </c>
      <c r="H169" s="14" t="s">
        <v>3108</v>
      </c>
      <c r="I169" s="15">
        <v>768.05</v>
      </c>
      <c r="J169" s="77" t="s">
        <v>3473</v>
      </c>
      <c r="K169" s="92"/>
    </row>
    <row r="170" spans="1:11" ht="12.5" x14ac:dyDescent="0.25">
      <c r="A170" s="14" t="s">
        <v>3026</v>
      </c>
      <c r="B170" s="14" t="s">
        <v>3582</v>
      </c>
      <c r="C170" s="14" t="s">
        <v>3583</v>
      </c>
      <c r="D170" s="16">
        <v>45854</v>
      </c>
      <c r="E170" s="16"/>
      <c r="F170" s="14" t="s">
        <v>3069</v>
      </c>
      <c r="G170" s="14" t="s">
        <v>3584</v>
      </c>
      <c r="H170" s="14" t="s">
        <v>3174</v>
      </c>
      <c r="I170" s="15">
        <v>774</v>
      </c>
      <c r="J170" s="77" t="s">
        <v>3473</v>
      </c>
      <c r="K170" s="92"/>
    </row>
    <row r="171" spans="1:11" ht="12.5" x14ac:dyDescent="0.25">
      <c r="A171" s="14" t="s">
        <v>3026</v>
      </c>
      <c r="B171" s="14" t="s">
        <v>3695</v>
      </c>
      <c r="C171" s="14" t="s">
        <v>3662</v>
      </c>
      <c r="D171" s="16">
        <v>45854</v>
      </c>
      <c r="E171" s="16"/>
      <c r="F171" s="14" t="s">
        <v>3069</v>
      </c>
      <c r="G171" s="14" t="s">
        <v>3077</v>
      </c>
      <c r="H171" s="14" t="s">
        <v>3078</v>
      </c>
      <c r="I171" s="15">
        <v>784.78</v>
      </c>
      <c r="J171" s="77" t="s">
        <v>3473</v>
      </c>
      <c r="K171" s="92"/>
    </row>
    <row r="172" spans="1:11" ht="12.5" x14ac:dyDescent="0.25">
      <c r="A172" s="14" t="s">
        <v>3026</v>
      </c>
      <c r="B172" s="14" t="s">
        <v>3645</v>
      </c>
      <c r="C172" s="14" t="s">
        <v>3629</v>
      </c>
      <c r="D172" s="16">
        <v>45854</v>
      </c>
      <c r="E172" s="16"/>
      <c r="F172" s="14" t="s">
        <v>3069</v>
      </c>
      <c r="G172" s="14" t="s">
        <v>3107</v>
      </c>
      <c r="H172" s="14" t="s">
        <v>3108</v>
      </c>
      <c r="I172" s="15">
        <v>880.67</v>
      </c>
      <c r="J172" s="77" t="s">
        <v>3473</v>
      </c>
      <c r="K172" s="92"/>
    </row>
    <row r="173" spans="1:11" ht="12.5" x14ac:dyDescent="0.25">
      <c r="A173" s="14" t="s">
        <v>3026</v>
      </c>
      <c r="B173" s="14" t="s">
        <v>3687</v>
      </c>
      <c r="C173" s="14" t="s">
        <v>3688</v>
      </c>
      <c r="D173" s="16">
        <v>45854</v>
      </c>
      <c r="E173" s="16"/>
      <c r="F173" s="14" t="s">
        <v>3074</v>
      </c>
      <c r="G173" s="14" t="s">
        <v>3083</v>
      </c>
      <c r="H173" s="14" t="s">
        <v>3084</v>
      </c>
      <c r="I173" s="15">
        <v>988.12</v>
      </c>
      <c r="J173" s="77" t="s">
        <v>3473</v>
      </c>
      <c r="K173" s="92"/>
    </row>
    <row r="174" spans="1:11" ht="12.5" x14ac:dyDescent="0.25">
      <c r="A174" s="14" t="s">
        <v>3026</v>
      </c>
      <c r="B174" s="14" t="s">
        <v>3673</v>
      </c>
      <c r="C174" s="14" t="s">
        <v>3674</v>
      </c>
      <c r="D174" s="16">
        <v>45854</v>
      </c>
      <c r="E174" s="16"/>
      <c r="F174" s="14" t="s">
        <v>3074</v>
      </c>
      <c r="G174" s="14" t="s">
        <v>3091</v>
      </c>
      <c r="H174" s="14" t="s">
        <v>3672</v>
      </c>
      <c r="I174" s="15">
        <v>1181.1400000000001</v>
      </c>
      <c r="J174" s="77" t="s">
        <v>3473</v>
      </c>
      <c r="K174" s="92"/>
    </row>
    <row r="175" spans="1:11" ht="12.5" x14ac:dyDescent="0.25">
      <c r="A175" s="14" t="s">
        <v>3026</v>
      </c>
      <c r="B175" s="14" t="s">
        <v>3665</v>
      </c>
      <c r="C175" s="14" t="s">
        <v>3666</v>
      </c>
      <c r="D175" s="16">
        <v>45854</v>
      </c>
      <c r="E175" s="16"/>
      <c r="F175" s="14" t="s">
        <v>3069</v>
      </c>
      <c r="G175" s="14" t="s">
        <v>3667</v>
      </c>
      <c r="H175" s="14" t="s">
        <v>3668</v>
      </c>
      <c r="I175" s="15">
        <v>1183.0899999999999</v>
      </c>
      <c r="J175" s="77" t="s">
        <v>3473</v>
      </c>
      <c r="K175" s="92"/>
    </row>
    <row r="176" spans="1:11" ht="12.5" x14ac:dyDescent="0.25">
      <c r="A176" s="14" t="s">
        <v>3026</v>
      </c>
      <c r="B176" s="14" t="s">
        <v>3603</v>
      </c>
      <c r="C176" s="14" t="s">
        <v>3604</v>
      </c>
      <c r="D176" s="16">
        <v>45854</v>
      </c>
      <c r="E176" s="16"/>
      <c r="F176" s="14" t="s">
        <v>3069</v>
      </c>
      <c r="G176" s="14" t="s">
        <v>3605</v>
      </c>
      <c r="H176" s="14" t="s">
        <v>3606</v>
      </c>
      <c r="I176" s="15">
        <v>1282.3699999999999</v>
      </c>
      <c r="J176" s="77" t="s">
        <v>3473</v>
      </c>
      <c r="K176" s="92"/>
    </row>
    <row r="177" spans="1:11" ht="12.5" x14ac:dyDescent="0.25">
      <c r="A177" s="14" t="s">
        <v>3026</v>
      </c>
      <c r="B177" s="14" t="s">
        <v>3698</v>
      </c>
      <c r="C177" s="14" t="s">
        <v>3699</v>
      </c>
      <c r="D177" s="16">
        <v>45854</v>
      </c>
      <c r="E177" s="16"/>
      <c r="F177" s="14" t="s">
        <v>3069</v>
      </c>
      <c r="G177" s="14" t="s">
        <v>3075</v>
      </c>
      <c r="H177" s="14" t="s">
        <v>3076</v>
      </c>
      <c r="I177" s="15">
        <v>1284.0899999999999</v>
      </c>
      <c r="J177" s="77" t="s">
        <v>3473</v>
      </c>
      <c r="K177" s="92"/>
    </row>
    <row r="178" spans="1:11" ht="12.5" x14ac:dyDescent="0.25">
      <c r="A178" s="14" t="s">
        <v>3026</v>
      </c>
      <c r="B178" s="14" t="s">
        <v>3587</v>
      </c>
      <c r="C178" s="14" t="s">
        <v>3588</v>
      </c>
      <c r="D178" s="16">
        <v>45854</v>
      </c>
      <c r="E178" s="16"/>
      <c r="F178" s="14" t="s">
        <v>3069</v>
      </c>
      <c r="G178" s="14" t="s">
        <v>3095</v>
      </c>
      <c r="H178" s="14" t="s">
        <v>3096</v>
      </c>
      <c r="I178" s="15">
        <v>1358.94</v>
      </c>
      <c r="J178" s="77" t="s">
        <v>3473</v>
      </c>
      <c r="K178" s="92"/>
    </row>
    <row r="179" spans="1:11" ht="12.5" x14ac:dyDescent="0.25">
      <c r="A179" s="14" t="s">
        <v>3026</v>
      </c>
      <c r="B179" s="14" t="s">
        <v>3682</v>
      </c>
      <c r="C179" s="14" t="s">
        <v>3641</v>
      </c>
      <c r="D179" s="16">
        <v>45854</v>
      </c>
      <c r="E179" s="16"/>
      <c r="F179" s="14" t="s">
        <v>3074</v>
      </c>
      <c r="G179" s="14" t="s">
        <v>3087</v>
      </c>
      <c r="H179" s="14" t="s">
        <v>3088</v>
      </c>
      <c r="I179" s="15">
        <v>1388.41</v>
      </c>
      <c r="J179" s="77" t="s">
        <v>3473</v>
      </c>
      <c r="K179" s="92"/>
    </row>
    <row r="180" spans="1:11" ht="12.5" x14ac:dyDescent="0.25">
      <c r="A180" s="14" t="s">
        <v>3026</v>
      </c>
      <c r="B180" s="14" t="s">
        <v>3716</v>
      </c>
      <c r="C180" s="14" t="s">
        <v>3712</v>
      </c>
      <c r="D180" s="16">
        <v>45854</v>
      </c>
      <c r="E180" s="16"/>
      <c r="F180" s="14" t="s">
        <v>3069</v>
      </c>
      <c r="G180" s="14" t="s">
        <v>3061</v>
      </c>
      <c r="H180" s="14" t="s">
        <v>3062</v>
      </c>
      <c r="I180" s="15">
        <v>1411.18</v>
      </c>
      <c r="J180" s="77" t="s">
        <v>3473</v>
      </c>
      <c r="K180" s="92"/>
    </row>
    <row r="181" spans="1:11" ht="12.5" x14ac:dyDescent="0.25">
      <c r="A181" s="14" t="s">
        <v>3026</v>
      </c>
      <c r="B181" s="14" t="s">
        <v>3719</v>
      </c>
      <c r="C181" s="14" t="s">
        <v>3639</v>
      </c>
      <c r="D181" s="16">
        <v>45854</v>
      </c>
      <c r="E181" s="16"/>
      <c r="F181" s="14" t="s">
        <v>3069</v>
      </c>
      <c r="G181" s="14" t="s">
        <v>3059</v>
      </c>
      <c r="H181" s="14" t="s">
        <v>3060</v>
      </c>
      <c r="I181" s="15">
        <v>1639.92</v>
      </c>
      <c r="J181" s="77" t="s">
        <v>3473</v>
      </c>
      <c r="K181" s="92"/>
    </row>
    <row r="182" spans="1:11" ht="12.5" x14ac:dyDescent="0.25">
      <c r="A182" s="14" t="s">
        <v>3026</v>
      </c>
      <c r="B182" s="14" t="s">
        <v>3599</v>
      </c>
      <c r="C182" s="14" t="s">
        <v>3600</v>
      </c>
      <c r="D182" s="16">
        <v>45854</v>
      </c>
      <c r="E182" s="16"/>
      <c r="F182" s="14" t="s">
        <v>3069</v>
      </c>
      <c r="G182" s="14" t="s">
        <v>3067</v>
      </c>
      <c r="H182" s="14" t="s">
        <v>3068</v>
      </c>
      <c r="I182" s="15">
        <v>1768</v>
      </c>
      <c r="J182" s="77" t="s">
        <v>3473</v>
      </c>
      <c r="K182" s="92"/>
    </row>
    <row r="183" spans="1:11" ht="12.5" x14ac:dyDescent="0.25">
      <c r="A183" s="14" t="s">
        <v>3026</v>
      </c>
      <c r="B183" s="14" t="s">
        <v>3661</v>
      </c>
      <c r="C183" s="14" t="s">
        <v>3662</v>
      </c>
      <c r="D183" s="16">
        <v>45854</v>
      </c>
      <c r="E183" s="16"/>
      <c r="F183" s="14" t="s">
        <v>3069</v>
      </c>
      <c r="G183" s="14" t="s">
        <v>3093</v>
      </c>
      <c r="H183" s="14" t="s">
        <v>3094</v>
      </c>
      <c r="I183" s="15">
        <v>1785</v>
      </c>
      <c r="J183" s="77" t="s">
        <v>3473</v>
      </c>
      <c r="K183" s="92"/>
    </row>
    <row r="184" spans="1:11" ht="12.5" x14ac:dyDescent="0.25">
      <c r="A184" s="14" t="s">
        <v>3026</v>
      </c>
      <c r="B184" s="14" t="s">
        <v>3683</v>
      </c>
      <c r="C184" s="14" t="s">
        <v>3684</v>
      </c>
      <c r="D184" s="16">
        <v>45854</v>
      </c>
      <c r="E184" s="16"/>
      <c r="F184" s="14" t="s">
        <v>3069</v>
      </c>
      <c r="G184" s="14" t="s">
        <v>3085</v>
      </c>
      <c r="H184" s="14" t="s">
        <v>3086</v>
      </c>
      <c r="I184" s="15">
        <v>1787.73</v>
      </c>
      <c r="J184" s="77" t="s">
        <v>3473</v>
      </c>
      <c r="K184" s="92"/>
    </row>
    <row r="185" spans="1:11" ht="12.5" x14ac:dyDescent="0.25">
      <c r="A185" s="14" t="s">
        <v>3026</v>
      </c>
      <c r="B185" s="14" t="s">
        <v>3659</v>
      </c>
      <c r="C185" s="14" t="s">
        <v>3660</v>
      </c>
      <c r="D185" s="16">
        <v>45854</v>
      </c>
      <c r="E185" s="16"/>
      <c r="F185" s="14" t="s">
        <v>3074</v>
      </c>
      <c r="G185" s="14" t="s">
        <v>3097</v>
      </c>
      <c r="H185" s="14" t="s">
        <v>3098</v>
      </c>
      <c r="I185" s="15">
        <v>1887</v>
      </c>
      <c r="J185" s="77" t="s">
        <v>3473</v>
      </c>
      <c r="K185" s="92"/>
    </row>
    <row r="186" spans="1:11" ht="12.5" x14ac:dyDescent="0.25">
      <c r="A186" s="14" t="s">
        <v>3026</v>
      </c>
      <c r="B186" s="14" t="s">
        <v>3679</v>
      </c>
      <c r="C186" s="14" t="s">
        <v>3680</v>
      </c>
      <c r="D186" s="16">
        <v>45854</v>
      </c>
      <c r="E186" s="16"/>
      <c r="F186" s="14" t="s">
        <v>3069</v>
      </c>
      <c r="G186" s="14" t="s">
        <v>3089</v>
      </c>
      <c r="H186" s="14" t="s">
        <v>3090</v>
      </c>
      <c r="I186" s="15">
        <v>1948.72</v>
      </c>
      <c r="J186" s="77" t="s">
        <v>3473</v>
      </c>
      <c r="K186" s="92"/>
    </row>
    <row r="187" spans="1:11" ht="12.5" x14ac:dyDescent="0.25">
      <c r="A187" s="14" t="s">
        <v>3026</v>
      </c>
      <c r="B187" s="14" t="s">
        <v>3653</v>
      </c>
      <c r="C187" s="14" t="s">
        <v>3654</v>
      </c>
      <c r="D187" s="16">
        <v>45854</v>
      </c>
      <c r="E187" s="16"/>
      <c r="F187" s="14" t="s">
        <v>3069</v>
      </c>
      <c r="G187" s="14" t="s">
        <v>3099</v>
      </c>
      <c r="H187" s="14" t="s">
        <v>3100</v>
      </c>
      <c r="I187" s="15">
        <v>2006</v>
      </c>
      <c r="J187" s="77" t="s">
        <v>3473</v>
      </c>
      <c r="K187" s="92"/>
    </row>
    <row r="188" spans="1:11" ht="12.5" x14ac:dyDescent="0.25">
      <c r="A188" s="14" t="s">
        <v>3026</v>
      </c>
      <c r="B188" s="14" t="s">
        <v>3628</v>
      </c>
      <c r="C188" s="14" t="s">
        <v>3629</v>
      </c>
      <c r="D188" s="16">
        <v>45854</v>
      </c>
      <c r="E188" s="16"/>
      <c r="F188" s="14" t="s">
        <v>3069</v>
      </c>
      <c r="G188" s="14" t="s">
        <v>3630</v>
      </c>
      <c r="H188" s="14" t="s">
        <v>3631</v>
      </c>
      <c r="I188" s="15">
        <v>2178.15</v>
      </c>
      <c r="J188" s="77" t="s">
        <v>3473</v>
      </c>
      <c r="K188" s="92"/>
    </row>
    <row r="189" spans="1:11" ht="12.5" x14ac:dyDescent="0.25">
      <c r="A189" s="14" t="s">
        <v>3026</v>
      </c>
      <c r="B189" s="14" t="s">
        <v>3685</v>
      </c>
      <c r="C189" s="14" t="s">
        <v>3686</v>
      </c>
      <c r="D189" s="16">
        <v>45854</v>
      </c>
      <c r="E189" s="16"/>
      <c r="F189" s="14" t="s">
        <v>3069</v>
      </c>
      <c r="G189" s="14" t="s">
        <v>3083</v>
      </c>
      <c r="H189" s="14" t="s">
        <v>3084</v>
      </c>
      <c r="I189" s="15">
        <v>2273.73</v>
      </c>
      <c r="J189" s="77" t="s">
        <v>3473</v>
      </c>
      <c r="K189" s="92"/>
    </row>
    <row r="190" spans="1:11" ht="12.5" x14ac:dyDescent="0.25">
      <c r="A190" s="14" t="s">
        <v>3026</v>
      </c>
      <c r="B190" s="14" t="s">
        <v>3622</v>
      </c>
      <c r="C190" s="14" t="s">
        <v>3623</v>
      </c>
      <c r="D190" s="16">
        <v>45854</v>
      </c>
      <c r="E190" s="16"/>
      <c r="F190" s="14" t="s">
        <v>3074</v>
      </c>
      <c r="G190" s="14" t="s">
        <v>3115</v>
      </c>
      <c r="H190" s="14" t="s">
        <v>3116</v>
      </c>
      <c r="I190" s="15">
        <v>2426.61</v>
      </c>
      <c r="J190" s="77" t="s">
        <v>3473</v>
      </c>
      <c r="K190" s="92"/>
    </row>
    <row r="191" spans="1:11" ht="12.5" x14ac:dyDescent="0.25">
      <c r="A191" s="14" t="s">
        <v>3026</v>
      </c>
      <c r="B191" s="14" t="s">
        <v>3711</v>
      </c>
      <c r="C191" s="14" t="s">
        <v>3712</v>
      </c>
      <c r="D191" s="16">
        <v>45854</v>
      </c>
      <c r="E191" s="16"/>
      <c r="F191" s="14" t="s">
        <v>3069</v>
      </c>
      <c r="G191" s="14" t="s">
        <v>3713</v>
      </c>
      <c r="H191" s="14" t="s">
        <v>3179</v>
      </c>
      <c r="I191" s="15">
        <v>2488.11</v>
      </c>
      <c r="J191" s="77" t="s">
        <v>3473</v>
      </c>
      <c r="K191" s="92"/>
    </row>
    <row r="192" spans="1:11" ht="12.5" x14ac:dyDescent="0.25">
      <c r="A192" s="14" t="s">
        <v>3026</v>
      </c>
      <c r="B192" s="14" t="s">
        <v>3714</v>
      </c>
      <c r="C192" s="14" t="s">
        <v>3715</v>
      </c>
      <c r="D192" s="16">
        <v>45854</v>
      </c>
      <c r="E192" s="16"/>
      <c r="F192" s="14" t="s">
        <v>3074</v>
      </c>
      <c r="G192" s="14" t="s">
        <v>3063</v>
      </c>
      <c r="H192" s="14" t="s">
        <v>3064</v>
      </c>
      <c r="I192" s="15">
        <v>2494.15</v>
      </c>
      <c r="J192" s="77" t="s">
        <v>3473</v>
      </c>
      <c r="K192" s="92"/>
    </row>
    <row r="193" spans="1:11" ht="12.5" x14ac:dyDescent="0.25">
      <c r="A193" s="14" t="s">
        <v>3026</v>
      </c>
      <c r="B193" s="14" t="s">
        <v>3670</v>
      </c>
      <c r="C193" s="14" t="s">
        <v>3671</v>
      </c>
      <c r="D193" s="16">
        <v>45854</v>
      </c>
      <c r="E193" s="16"/>
      <c r="F193" s="14" t="s">
        <v>3069</v>
      </c>
      <c r="G193" s="14" t="s">
        <v>3091</v>
      </c>
      <c r="H193" s="14" t="s">
        <v>3672</v>
      </c>
      <c r="I193" s="15">
        <v>2544.1999999999998</v>
      </c>
      <c r="J193" s="77" t="s">
        <v>3473</v>
      </c>
      <c r="K193" s="92"/>
    </row>
    <row r="194" spans="1:11" ht="12.5" x14ac:dyDescent="0.25">
      <c r="A194" s="14" t="s">
        <v>3026</v>
      </c>
      <c r="B194" s="14" t="s">
        <v>3690</v>
      </c>
      <c r="C194" s="14" t="s">
        <v>3691</v>
      </c>
      <c r="D194" s="16">
        <v>45854</v>
      </c>
      <c r="E194" s="16"/>
      <c r="F194" s="14" t="s">
        <v>3074</v>
      </c>
      <c r="G194" s="14" t="s">
        <v>3081</v>
      </c>
      <c r="H194" s="14" t="s">
        <v>3082</v>
      </c>
      <c r="I194" s="15">
        <v>2562.11</v>
      </c>
      <c r="J194" s="77" t="s">
        <v>3473</v>
      </c>
      <c r="K194" s="92"/>
    </row>
    <row r="195" spans="1:11" ht="12.5" x14ac:dyDescent="0.25">
      <c r="A195" s="14" t="s">
        <v>3026</v>
      </c>
      <c r="B195" s="14" t="s">
        <v>3591</v>
      </c>
      <c r="C195" s="14" t="s">
        <v>3592</v>
      </c>
      <c r="D195" s="16">
        <v>45854</v>
      </c>
      <c r="E195" s="16"/>
      <c r="F195" s="14" t="s">
        <v>3069</v>
      </c>
      <c r="G195" s="14" t="s">
        <v>3593</v>
      </c>
      <c r="H195" s="14" t="s">
        <v>3594</v>
      </c>
      <c r="I195" s="15">
        <v>2982.33</v>
      </c>
      <c r="J195" s="77" t="s">
        <v>3473</v>
      </c>
      <c r="K195" s="92"/>
    </row>
    <row r="196" spans="1:11" ht="12.5" x14ac:dyDescent="0.25">
      <c r="A196" s="14" t="s">
        <v>3026</v>
      </c>
      <c r="B196" s="14" t="s">
        <v>7691</v>
      </c>
      <c r="C196" s="14" t="s">
        <v>6416</v>
      </c>
      <c r="D196" s="16">
        <v>45854</v>
      </c>
      <c r="E196" s="16"/>
      <c r="F196" s="14" t="s">
        <v>3069</v>
      </c>
      <c r="G196" s="14" t="s">
        <v>3065</v>
      </c>
      <c r="H196" s="14" t="s">
        <v>3066</v>
      </c>
      <c r="I196" s="15">
        <v>3080.04</v>
      </c>
      <c r="J196" s="77">
        <v>1</v>
      </c>
      <c r="K196" s="92"/>
    </row>
    <row r="197" spans="1:11" ht="12.5" x14ac:dyDescent="0.25">
      <c r="A197" s="14" t="s">
        <v>3026</v>
      </c>
      <c r="B197" s="14" t="s">
        <v>7692</v>
      </c>
      <c r="C197" s="14" t="s">
        <v>6416</v>
      </c>
      <c r="D197" s="16">
        <v>45854</v>
      </c>
      <c r="E197" s="16"/>
      <c r="F197" s="14" t="s">
        <v>3074</v>
      </c>
      <c r="G197" s="14" t="s">
        <v>3065</v>
      </c>
      <c r="H197" s="14" t="s">
        <v>3066</v>
      </c>
      <c r="I197" s="15">
        <v>3080.04</v>
      </c>
      <c r="J197" s="77">
        <v>1</v>
      </c>
      <c r="K197" s="92"/>
    </row>
    <row r="198" spans="1:11" ht="12.5" x14ac:dyDescent="0.25">
      <c r="A198" s="14" t="s">
        <v>3026</v>
      </c>
      <c r="B198" s="14" t="s">
        <v>3693</v>
      </c>
      <c r="C198" s="14" t="s">
        <v>3694</v>
      </c>
      <c r="D198" s="16">
        <v>45854</v>
      </c>
      <c r="E198" s="16"/>
      <c r="F198" s="14" t="s">
        <v>3074</v>
      </c>
      <c r="G198" s="14" t="s">
        <v>3079</v>
      </c>
      <c r="H198" s="14" t="s">
        <v>3080</v>
      </c>
      <c r="I198" s="15">
        <v>3402.63</v>
      </c>
      <c r="J198" s="77" t="s">
        <v>3473</v>
      </c>
      <c r="K198" s="92"/>
    </row>
    <row r="199" spans="1:11" ht="12.5" x14ac:dyDescent="0.25">
      <c r="A199" s="14" t="s">
        <v>3026</v>
      </c>
      <c r="B199" s="14" t="s">
        <v>3595</v>
      </c>
      <c r="C199" s="14" t="s">
        <v>3596</v>
      </c>
      <c r="D199" s="16">
        <v>45854</v>
      </c>
      <c r="E199" s="16"/>
      <c r="F199" s="14" t="s">
        <v>3069</v>
      </c>
      <c r="G199" s="14" t="s">
        <v>3087</v>
      </c>
      <c r="H199" s="14" t="s">
        <v>3088</v>
      </c>
      <c r="I199" s="15">
        <v>3577.69</v>
      </c>
      <c r="J199" s="77" t="s">
        <v>3473</v>
      </c>
      <c r="K199" s="92"/>
    </row>
    <row r="200" spans="1:11" ht="12.5" x14ac:dyDescent="0.25">
      <c r="A200" s="14" t="s">
        <v>3026</v>
      </c>
      <c r="B200" s="14" t="s">
        <v>3657</v>
      </c>
      <c r="C200" s="14" t="s">
        <v>3658</v>
      </c>
      <c r="D200" s="16">
        <v>45854</v>
      </c>
      <c r="E200" s="16"/>
      <c r="F200" s="14" t="s">
        <v>3069</v>
      </c>
      <c r="G200" s="14" t="s">
        <v>3097</v>
      </c>
      <c r="H200" s="14" t="s">
        <v>3098</v>
      </c>
      <c r="I200" s="15">
        <v>4012</v>
      </c>
      <c r="J200" s="77" t="s">
        <v>3473</v>
      </c>
      <c r="K200" s="92"/>
    </row>
    <row r="201" spans="1:11" ht="12.5" x14ac:dyDescent="0.25">
      <c r="A201" s="14" t="s">
        <v>3026</v>
      </c>
      <c r="B201" s="14" t="s">
        <v>3675</v>
      </c>
      <c r="C201" s="14" t="s">
        <v>3676</v>
      </c>
      <c r="D201" s="16">
        <v>45854</v>
      </c>
      <c r="E201" s="16"/>
      <c r="F201" s="14" t="s">
        <v>3074</v>
      </c>
      <c r="G201" s="14" t="s">
        <v>3677</v>
      </c>
      <c r="H201" s="14" t="s">
        <v>3678</v>
      </c>
      <c r="I201" s="15">
        <v>4276.72</v>
      </c>
      <c r="J201" s="77" t="s">
        <v>3473</v>
      </c>
      <c r="K201" s="92"/>
    </row>
    <row r="202" spans="1:11" ht="12.5" x14ac:dyDescent="0.25">
      <c r="A202" s="14" t="s">
        <v>3026</v>
      </c>
      <c r="B202" s="14" t="s">
        <v>3601</v>
      </c>
      <c r="C202" s="14" t="s">
        <v>3602</v>
      </c>
      <c r="D202" s="16">
        <v>45854</v>
      </c>
      <c r="E202" s="16"/>
      <c r="F202" s="14" t="s">
        <v>3069</v>
      </c>
      <c r="G202" s="14" t="s">
        <v>3063</v>
      </c>
      <c r="H202" s="14" t="s">
        <v>3064</v>
      </c>
      <c r="I202" s="15">
        <v>4976.46</v>
      </c>
      <c r="J202" s="77" t="s">
        <v>3473</v>
      </c>
      <c r="K202" s="92"/>
    </row>
    <row r="203" spans="1:11" ht="12.5" x14ac:dyDescent="0.25">
      <c r="A203" s="14" t="s">
        <v>3026</v>
      </c>
      <c r="B203" s="14" t="s">
        <v>3620</v>
      </c>
      <c r="C203" s="14" t="s">
        <v>3621</v>
      </c>
      <c r="D203" s="16">
        <v>45854</v>
      </c>
      <c r="E203" s="16"/>
      <c r="F203" s="14" t="s">
        <v>3069</v>
      </c>
      <c r="G203" s="14" t="s">
        <v>3115</v>
      </c>
      <c r="H203" s="14" t="s">
        <v>3116</v>
      </c>
      <c r="I203" s="15">
        <v>5014.84</v>
      </c>
      <c r="J203" s="77" t="s">
        <v>3473</v>
      </c>
      <c r="K203" s="92"/>
    </row>
    <row r="204" spans="1:11" ht="20" x14ac:dyDescent="0.25">
      <c r="A204" s="14" t="s">
        <v>3026</v>
      </c>
      <c r="B204" s="14" t="s">
        <v>3609</v>
      </c>
      <c r="C204" s="14" t="s">
        <v>3610</v>
      </c>
      <c r="D204" s="16">
        <v>45854</v>
      </c>
      <c r="E204" s="16"/>
      <c r="F204" s="14" t="s">
        <v>3611</v>
      </c>
      <c r="G204" s="14" t="s">
        <v>3612</v>
      </c>
      <c r="H204" s="14" t="s">
        <v>3613</v>
      </c>
      <c r="I204" s="15">
        <v>6000</v>
      </c>
      <c r="J204" s="77">
        <v>3</v>
      </c>
      <c r="K204" s="92"/>
    </row>
    <row r="205" spans="1:11" ht="20" x14ac:dyDescent="0.25">
      <c r="A205" s="14" t="s">
        <v>3026</v>
      </c>
      <c r="B205" s="14" t="s">
        <v>3614</v>
      </c>
      <c r="C205" s="14" t="s">
        <v>3615</v>
      </c>
      <c r="D205" s="16">
        <v>45854</v>
      </c>
      <c r="E205" s="16"/>
      <c r="F205" s="14" t="s">
        <v>3616</v>
      </c>
      <c r="G205" s="14" t="s">
        <v>3134</v>
      </c>
      <c r="H205" s="14" t="s">
        <v>3135</v>
      </c>
      <c r="I205" s="15">
        <v>6000</v>
      </c>
      <c r="J205" s="77">
        <v>3</v>
      </c>
      <c r="K205" s="92"/>
    </row>
    <row r="206" spans="1:11" ht="20" x14ac:dyDescent="0.25">
      <c r="A206" s="14" t="s">
        <v>3026</v>
      </c>
      <c r="B206" s="14" t="s">
        <v>3729</v>
      </c>
      <c r="C206" s="14" t="s">
        <v>182</v>
      </c>
      <c r="D206" s="16">
        <v>45854</v>
      </c>
      <c r="E206" s="16"/>
      <c r="F206" s="14" t="s">
        <v>3730</v>
      </c>
      <c r="G206" s="14" t="s">
        <v>3137</v>
      </c>
      <c r="H206" s="14" t="s">
        <v>3138</v>
      </c>
      <c r="I206" s="15">
        <v>6000</v>
      </c>
      <c r="J206" s="77">
        <v>3</v>
      </c>
      <c r="K206" s="92"/>
    </row>
    <row r="207" spans="1:11" ht="20" x14ac:dyDescent="0.25">
      <c r="A207" s="14" t="s">
        <v>3026</v>
      </c>
      <c r="B207" s="14" t="s">
        <v>3734</v>
      </c>
      <c r="C207" s="14" t="s">
        <v>3697</v>
      </c>
      <c r="D207" s="16">
        <v>45854</v>
      </c>
      <c r="E207" s="16"/>
      <c r="F207" s="14" t="s">
        <v>3735</v>
      </c>
      <c r="G207" s="14" t="s">
        <v>3131</v>
      </c>
      <c r="H207" s="14" t="s">
        <v>3132</v>
      </c>
      <c r="I207" s="15">
        <v>6000</v>
      </c>
      <c r="J207" s="77">
        <v>3</v>
      </c>
      <c r="K207" s="92"/>
    </row>
    <row r="208" spans="1:11" ht="12.5" x14ac:dyDescent="0.25">
      <c r="A208" s="14" t="s">
        <v>3026</v>
      </c>
      <c r="B208" s="14" t="s">
        <v>3692</v>
      </c>
      <c r="C208" s="14" t="s">
        <v>3647</v>
      </c>
      <c r="D208" s="16">
        <v>45854</v>
      </c>
      <c r="E208" s="16"/>
      <c r="F208" s="14" t="s">
        <v>3069</v>
      </c>
      <c r="G208" s="14" t="s">
        <v>3079</v>
      </c>
      <c r="H208" s="14" t="s">
        <v>3080</v>
      </c>
      <c r="I208" s="15">
        <v>6847.83</v>
      </c>
      <c r="J208" s="77" t="s">
        <v>3473</v>
      </c>
      <c r="K208" s="92"/>
    </row>
    <row r="209" spans="1:11" ht="12.5" x14ac:dyDescent="0.25">
      <c r="A209" s="14" t="s">
        <v>3026</v>
      </c>
      <c r="B209" s="14" t="s">
        <v>3689</v>
      </c>
      <c r="C209" s="14" t="s">
        <v>3621</v>
      </c>
      <c r="D209" s="16">
        <v>45854</v>
      </c>
      <c r="E209" s="16"/>
      <c r="F209" s="14" t="s">
        <v>3069</v>
      </c>
      <c r="G209" s="14" t="s">
        <v>3081</v>
      </c>
      <c r="H209" s="14" t="s">
        <v>3082</v>
      </c>
      <c r="I209" s="15">
        <v>6897.16</v>
      </c>
      <c r="J209" s="77" t="s">
        <v>3473</v>
      </c>
      <c r="K209" s="92"/>
    </row>
    <row r="210" spans="1:11" ht="12.5" x14ac:dyDescent="0.25">
      <c r="A210" s="14" t="s">
        <v>3026</v>
      </c>
      <c r="B210" s="14" t="s">
        <v>3577</v>
      </c>
      <c r="C210" s="14" t="s">
        <v>3578</v>
      </c>
      <c r="D210" s="16">
        <v>45854</v>
      </c>
      <c r="E210" s="16"/>
      <c r="F210" s="14" t="s">
        <v>3074</v>
      </c>
      <c r="G210" s="14" t="s">
        <v>3105</v>
      </c>
      <c r="H210" s="14" t="s">
        <v>3579</v>
      </c>
      <c r="I210" s="15">
        <v>7590.63</v>
      </c>
      <c r="J210" s="77" t="s">
        <v>3473</v>
      </c>
      <c r="K210" s="92"/>
    </row>
    <row r="211" spans="1:11" ht="12.5" x14ac:dyDescent="0.25">
      <c r="A211" s="14" t="s">
        <v>3026</v>
      </c>
      <c r="B211" s="14" t="s">
        <v>3702</v>
      </c>
      <c r="C211" s="14" t="s">
        <v>3680</v>
      </c>
      <c r="D211" s="16">
        <v>45854</v>
      </c>
      <c r="E211" s="16"/>
      <c r="F211" s="14" t="s">
        <v>3069</v>
      </c>
      <c r="G211" s="14" t="s">
        <v>3072</v>
      </c>
      <c r="H211" s="14" t="s">
        <v>3073</v>
      </c>
      <c r="I211" s="15">
        <v>7603.48</v>
      </c>
      <c r="J211" s="77" t="s">
        <v>3473</v>
      </c>
      <c r="K211" s="92"/>
    </row>
    <row r="212" spans="1:11" ht="20" x14ac:dyDescent="0.25">
      <c r="A212" s="14" t="s">
        <v>3026</v>
      </c>
      <c r="B212" s="14" t="s">
        <v>3636</v>
      </c>
      <c r="C212" s="14" t="s">
        <v>3637</v>
      </c>
      <c r="D212" s="16">
        <v>45854</v>
      </c>
      <c r="E212" s="16"/>
      <c r="F212" s="14" t="s">
        <v>3074</v>
      </c>
      <c r="G212" s="14" t="s">
        <v>3111</v>
      </c>
      <c r="H212" s="14" t="s">
        <v>3112</v>
      </c>
      <c r="I212" s="15">
        <v>14041.92</v>
      </c>
      <c r="J212" s="77" t="s">
        <v>3473</v>
      </c>
      <c r="K212" s="92"/>
    </row>
    <row r="213" spans="1:11" ht="20" x14ac:dyDescent="0.25">
      <c r="A213" s="14" t="s">
        <v>3026</v>
      </c>
      <c r="B213" s="14" t="s">
        <v>3731</v>
      </c>
      <c r="C213" s="14" t="s">
        <v>3697</v>
      </c>
      <c r="D213" s="16">
        <v>45854</v>
      </c>
      <c r="E213" s="16"/>
      <c r="F213" s="14" t="s">
        <v>3611</v>
      </c>
      <c r="G213" s="14" t="s">
        <v>3732</v>
      </c>
      <c r="H213" s="14" t="s">
        <v>3733</v>
      </c>
      <c r="I213" s="15">
        <v>14300</v>
      </c>
      <c r="J213" s="77">
        <v>3</v>
      </c>
      <c r="K213" s="92"/>
    </row>
    <row r="214" spans="1:11" ht="12.5" x14ac:dyDescent="0.25">
      <c r="A214" s="14" t="s">
        <v>3026</v>
      </c>
      <c r="B214" s="14" t="s">
        <v>3648</v>
      </c>
      <c r="C214" s="14" t="s">
        <v>3649</v>
      </c>
      <c r="D214" s="16">
        <v>45854</v>
      </c>
      <c r="E214" s="16"/>
      <c r="F214" s="14" t="s">
        <v>3069</v>
      </c>
      <c r="G214" s="14" t="s">
        <v>3105</v>
      </c>
      <c r="H214" s="14" t="s">
        <v>3579</v>
      </c>
      <c r="I214" s="15">
        <v>16417.71</v>
      </c>
      <c r="J214" s="77" t="s">
        <v>3473</v>
      </c>
      <c r="K214" s="92"/>
    </row>
    <row r="215" spans="1:11" ht="20" x14ac:dyDescent="0.25">
      <c r="A215" s="14" t="s">
        <v>3026</v>
      </c>
      <c r="B215" s="14" t="s">
        <v>3652</v>
      </c>
      <c r="C215" s="14" t="s">
        <v>3637</v>
      </c>
      <c r="D215" s="16">
        <v>45854</v>
      </c>
      <c r="E215" s="16"/>
      <c r="F215" s="14" t="s">
        <v>3074</v>
      </c>
      <c r="G215" s="14" t="s">
        <v>3103</v>
      </c>
      <c r="H215" s="14" t="s">
        <v>3104</v>
      </c>
      <c r="I215" s="15">
        <v>21206.959999999999</v>
      </c>
      <c r="J215" s="77" t="s">
        <v>3473</v>
      </c>
      <c r="K215" s="92"/>
    </row>
    <row r="216" spans="1:11" ht="20" x14ac:dyDescent="0.25">
      <c r="A216" s="14" t="s">
        <v>3026</v>
      </c>
      <c r="B216" s="14" t="s">
        <v>3574</v>
      </c>
      <c r="C216" s="14" t="s">
        <v>3575</v>
      </c>
      <c r="D216" s="16">
        <v>45854</v>
      </c>
      <c r="E216" s="16"/>
      <c r="F216" s="14" t="s">
        <v>3576</v>
      </c>
      <c r="G216" s="14" t="s">
        <v>3111</v>
      </c>
      <c r="H216" s="14" t="s">
        <v>3112</v>
      </c>
      <c r="I216" s="15">
        <v>22606.79</v>
      </c>
      <c r="J216" s="77" t="s">
        <v>3473</v>
      </c>
      <c r="K216" s="92"/>
    </row>
    <row r="217" spans="1:11" ht="20" x14ac:dyDescent="0.25">
      <c r="A217" s="14" t="s">
        <v>3026</v>
      </c>
      <c r="B217" s="14" t="s">
        <v>3634</v>
      </c>
      <c r="C217" s="14" t="s">
        <v>3635</v>
      </c>
      <c r="D217" s="16">
        <v>45854</v>
      </c>
      <c r="E217" s="16"/>
      <c r="F217" s="14" t="s">
        <v>3069</v>
      </c>
      <c r="G217" s="14" t="s">
        <v>3111</v>
      </c>
      <c r="H217" s="14" t="s">
        <v>3112</v>
      </c>
      <c r="I217" s="15">
        <v>32188.13</v>
      </c>
      <c r="J217" s="77" t="s">
        <v>3473</v>
      </c>
      <c r="K217" s="92"/>
    </row>
    <row r="218" spans="1:11" ht="12.5" x14ac:dyDescent="0.25">
      <c r="A218" s="14" t="s">
        <v>3026</v>
      </c>
      <c r="B218" s="14" t="s">
        <v>3580</v>
      </c>
      <c r="C218" s="14" t="s">
        <v>3581</v>
      </c>
      <c r="D218" s="16">
        <v>45854</v>
      </c>
      <c r="E218" s="16"/>
      <c r="F218" s="14" t="s">
        <v>3069</v>
      </c>
      <c r="G218" s="14" t="s">
        <v>3101</v>
      </c>
      <c r="H218" s="14" t="s">
        <v>3102</v>
      </c>
      <c r="I218" s="15">
        <v>32835.01</v>
      </c>
      <c r="J218" s="77" t="s">
        <v>3473</v>
      </c>
      <c r="K218" s="92"/>
    </row>
    <row r="219" spans="1:11" ht="20" x14ac:dyDescent="0.25">
      <c r="A219" s="14" t="s">
        <v>3026</v>
      </c>
      <c r="B219" s="14" t="s">
        <v>3650</v>
      </c>
      <c r="C219" s="14" t="s">
        <v>3651</v>
      </c>
      <c r="D219" s="16">
        <v>45854</v>
      </c>
      <c r="E219" s="16"/>
      <c r="F219" s="14" t="s">
        <v>3069</v>
      </c>
      <c r="G219" s="14" t="s">
        <v>3103</v>
      </c>
      <c r="H219" s="14" t="s">
        <v>3104</v>
      </c>
      <c r="I219" s="15">
        <v>41667.919999999998</v>
      </c>
      <c r="J219" s="77" t="s">
        <v>3473</v>
      </c>
      <c r="K219" s="92"/>
    </row>
    <row r="220" spans="1:11" ht="12.5" x14ac:dyDescent="0.25">
      <c r="A220" s="14" t="s">
        <v>3026</v>
      </c>
      <c r="B220" s="14" t="s">
        <v>3834</v>
      </c>
      <c r="C220" s="14" t="s">
        <v>3835</v>
      </c>
      <c r="D220" s="16">
        <v>45856</v>
      </c>
      <c r="E220" s="16"/>
      <c r="F220" s="14" t="s">
        <v>3836</v>
      </c>
      <c r="G220" s="14" t="s">
        <v>3837</v>
      </c>
      <c r="H220" s="14" t="s">
        <v>3838</v>
      </c>
      <c r="I220" s="15">
        <v>210</v>
      </c>
      <c r="J220" s="77">
        <v>3</v>
      </c>
      <c r="K220" s="92"/>
    </row>
    <row r="221" spans="1:11" ht="12.5" x14ac:dyDescent="0.25">
      <c r="A221" s="14" t="s">
        <v>3026</v>
      </c>
      <c r="B221" s="14" t="s">
        <v>3846</v>
      </c>
      <c r="C221" s="14" t="s">
        <v>3712</v>
      </c>
      <c r="D221" s="16">
        <v>45856</v>
      </c>
      <c r="E221" s="16"/>
      <c r="F221" s="14" t="s">
        <v>3843</v>
      </c>
      <c r="G221" s="14" t="s">
        <v>3844</v>
      </c>
      <c r="H221" s="14" t="s">
        <v>3845</v>
      </c>
      <c r="I221" s="15">
        <v>326</v>
      </c>
      <c r="J221" s="77">
        <v>5</v>
      </c>
      <c r="K221" s="92"/>
    </row>
    <row r="222" spans="1:11" ht="12.5" x14ac:dyDescent="0.25">
      <c r="A222" s="14" t="s">
        <v>3026</v>
      </c>
      <c r="B222" s="14" t="s">
        <v>3841</v>
      </c>
      <c r="C222" s="14" t="s">
        <v>3842</v>
      </c>
      <c r="D222" s="16">
        <v>45856</v>
      </c>
      <c r="E222" s="16"/>
      <c r="F222" s="14" t="s">
        <v>3843</v>
      </c>
      <c r="G222" s="14" t="s">
        <v>3844</v>
      </c>
      <c r="H222" s="14" t="s">
        <v>3845</v>
      </c>
      <c r="I222" s="15">
        <v>400</v>
      </c>
      <c r="J222" s="77">
        <v>5</v>
      </c>
      <c r="K222" s="92"/>
    </row>
    <row r="223" spans="1:11" ht="20" x14ac:dyDescent="0.25">
      <c r="A223" s="14" t="s">
        <v>3026</v>
      </c>
      <c r="B223" s="14" t="s">
        <v>3809</v>
      </c>
      <c r="C223" s="14" t="s">
        <v>3697</v>
      </c>
      <c r="D223" s="16">
        <v>45856</v>
      </c>
      <c r="E223" s="16"/>
      <c r="F223" s="14" t="s">
        <v>3810</v>
      </c>
      <c r="G223" s="14" t="s">
        <v>3811</v>
      </c>
      <c r="H223" s="14" t="s">
        <v>3812</v>
      </c>
      <c r="I223" s="15">
        <v>600</v>
      </c>
      <c r="J223" s="77">
        <v>2</v>
      </c>
      <c r="K223" s="92"/>
    </row>
    <row r="224" spans="1:11" ht="12.5" x14ac:dyDescent="0.25">
      <c r="A224" s="14" t="s">
        <v>3026</v>
      </c>
      <c r="B224" s="14" t="s">
        <v>3813</v>
      </c>
      <c r="C224" s="14" t="s">
        <v>3814</v>
      </c>
      <c r="D224" s="16">
        <v>45856</v>
      </c>
      <c r="E224" s="16"/>
      <c r="F224" s="14" t="s">
        <v>3815</v>
      </c>
      <c r="G224" s="14" t="s">
        <v>3816</v>
      </c>
      <c r="H224" s="14" t="s">
        <v>3817</v>
      </c>
      <c r="I224" s="15">
        <v>600</v>
      </c>
      <c r="J224" s="77">
        <v>2</v>
      </c>
      <c r="K224" s="92"/>
    </row>
    <row r="225" spans="1:11" ht="20" x14ac:dyDescent="0.25">
      <c r="A225" s="14" t="s">
        <v>3026</v>
      </c>
      <c r="B225" s="14" t="s">
        <v>3839</v>
      </c>
      <c r="C225" s="14" t="s">
        <v>3641</v>
      </c>
      <c r="D225" s="16">
        <v>45856</v>
      </c>
      <c r="E225" s="16"/>
      <c r="F225" s="14" t="s">
        <v>3840</v>
      </c>
      <c r="G225" s="14" t="s">
        <v>3837</v>
      </c>
      <c r="H225" s="14" t="s">
        <v>3838</v>
      </c>
      <c r="I225" s="15">
        <v>954</v>
      </c>
      <c r="J225" s="77">
        <v>5</v>
      </c>
      <c r="K225" s="92"/>
    </row>
    <row r="226" spans="1:11" ht="12.5" x14ac:dyDescent="0.25">
      <c r="A226" s="14" t="s">
        <v>3026</v>
      </c>
      <c r="B226" s="14" t="s">
        <v>3761</v>
      </c>
      <c r="C226" s="14" t="s">
        <v>3762</v>
      </c>
      <c r="D226" s="16">
        <v>45856</v>
      </c>
      <c r="E226" s="16"/>
      <c r="F226" s="14" t="s">
        <v>3763</v>
      </c>
      <c r="G226" s="14" t="s">
        <v>3764</v>
      </c>
      <c r="H226" s="14" t="s">
        <v>3765</v>
      </c>
      <c r="I226" s="15">
        <v>1500</v>
      </c>
      <c r="J226" s="77" t="s">
        <v>3573</v>
      </c>
      <c r="K226" s="92"/>
    </row>
    <row r="227" spans="1:11" ht="12.5" x14ac:dyDescent="0.25">
      <c r="A227" s="14" t="s">
        <v>3026</v>
      </c>
      <c r="B227" s="14" t="s">
        <v>3789</v>
      </c>
      <c r="C227" s="14" t="s">
        <v>3664</v>
      </c>
      <c r="D227" s="16">
        <v>45856</v>
      </c>
      <c r="E227" s="16"/>
      <c r="F227" s="14" t="s">
        <v>3748</v>
      </c>
      <c r="G227" s="14" t="s">
        <v>3790</v>
      </c>
      <c r="H227" s="14" t="s">
        <v>3791</v>
      </c>
      <c r="I227" s="15">
        <v>1500</v>
      </c>
      <c r="J227" s="77" t="s">
        <v>3573</v>
      </c>
      <c r="K227" s="92"/>
    </row>
    <row r="228" spans="1:11" ht="12.5" x14ac:dyDescent="0.25">
      <c r="A228" s="14" t="s">
        <v>3026</v>
      </c>
      <c r="B228" s="14" t="s">
        <v>3796</v>
      </c>
      <c r="C228" s="14" t="s">
        <v>3797</v>
      </c>
      <c r="D228" s="16">
        <v>45856</v>
      </c>
      <c r="E228" s="16"/>
      <c r="F228" s="14" t="s">
        <v>3798</v>
      </c>
      <c r="G228" s="14" t="s">
        <v>3799</v>
      </c>
      <c r="H228" s="14" t="s">
        <v>3800</v>
      </c>
      <c r="I228" s="15">
        <v>1600</v>
      </c>
      <c r="J228" s="77">
        <v>2</v>
      </c>
      <c r="K228" s="92"/>
    </row>
    <row r="229" spans="1:11" ht="20" x14ac:dyDescent="0.25">
      <c r="A229" s="14" t="s">
        <v>3026</v>
      </c>
      <c r="B229" s="14" t="s">
        <v>3805</v>
      </c>
      <c r="C229" s="14" t="s">
        <v>3666</v>
      </c>
      <c r="D229" s="16">
        <v>45856</v>
      </c>
      <c r="E229" s="16"/>
      <c r="F229" s="14" t="s">
        <v>3806</v>
      </c>
      <c r="G229" s="14" t="s">
        <v>3807</v>
      </c>
      <c r="H229" s="14" t="s">
        <v>3808</v>
      </c>
      <c r="I229" s="15">
        <v>1650</v>
      </c>
      <c r="J229" s="77" t="s">
        <v>3573</v>
      </c>
      <c r="K229" s="92"/>
    </row>
    <row r="230" spans="1:11" ht="20" x14ac:dyDescent="0.25">
      <c r="A230" s="14" t="s">
        <v>3026</v>
      </c>
      <c r="B230" s="14" t="s">
        <v>3780</v>
      </c>
      <c r="C230" s="14" t="s">
        <v>3671</v>
      </c>
      <c r="D230" s="16">
        <v>45856</v>
      </c>
      <c r="E230" s="16"/>
      <c r="F230" s="14" t="s">
        <v>3781</v>
      </c>
      <c r="G230" s="14" t="s">
        <v>3782</v>
      </c>
      <c r="H230" s="14" t="s">
        <v>3783</v>
      </c>
      <c r="I230" s="15">
        <v>1700</v>
      </c>
      <c r="J230" s="77" t="s">
        <v>3573</v>
      </c>
      <c r="K230" s="92"/>
    </row>
    <row r="231" spans="1:11" ht="20" x14ac:dyDescent="0.25">
      <c r="A231" s="14" t="s">
        <v>3026</v>
      </c>
      <c r="B231" s="14" t="s">
        <v>3792</v>
      </c>
      <c r="C231" s="14" t="s">
        <v>3697</v>
      </c>
      <c r="D231" s="16">
        <v>45856</v>
      </c>
      <c r="E231" s="16"/>
      <c r="F231" s="14" t="s">
        <v>3793</v>
      </c>
      <c r="G231" s="14" t="s">
        <v>3794</v>
      </c>
      <c r="H231" s="14" t="s">
        <v>3795</v>
      </c>
      <c r="I231" s="15">
        <v>1700</v>
      </c>
      <c r="J231" s="77">
        <v>2</v>
      </c>
      <c r="K231" s="92"/>
    </row>
    <row r="232" spans="1:11" ht="20" x14ac:dyDescent="0.25">
      <c r="A232" s="14" t="s">
        <v>3026</v>
      </c>
      <c r="B232" s="14" t="s">
        <v>3751</v>
      </c>
      <c r="C232" s="14" t="s">
        <v>3752</v>
      </c>
      <c r="D232" s="16">
        <v>45856</v>
      </c>
      <c r="E232" s="16"/>
      <c r="F232" s="14" t="s">
        <v>3753</v>
      </c>
      <c r="G232" s="14" t="s">
        <v>3754</v>
      </c>
      <c r="H232" s="14" t="s">
        <v>3755</v>
      </c>
      <c r="I232" s="15">
        <v>1750</v>
      </c>
      <c r="J232" s="77" t="s">
        <v>3573</v>
      </c>
      <c r="K232" s="92"/>
    </row>
    <row r="233" spans="1:11" ht="20" x14ac:dyDescent="0.25">
      <c r="A233" s="14" t="s">
        <v>3026</v>
      </c>
      <c r="B233" s="14" t="s">
        <v>3736</v>
      </c>
      <c r="C233" s="14" t="s">
        <v>3737</v>
      </c>
      <c r="D233" s="16">
        <v>45856</v>
      </c>
      <c r="E233" s="16"/>
      <c r="F233" s="14" t="s">
        <v>3738</v>
      </c>
      <c r="G233" s="14" t="s">
        <v>3739</v>
      </c>
      <c r="H233" s="14" t="s">
        <v>3740</v>
      </c>
      <c r="I233" s="15">
        <v>1900</v>
      </c>
      <c r="J233" s="77">
        <v>2</v>
      </c>
      <c r="K233" s="92"/>
    </row>
    <row r="234" spans="1:11" ht="12.5" x14ac:dyDescent="0.25">
      <c r="A234" s="14" t="s">
        <v>3026</v>
      </c>
      <c r="B234" s="14" t="s">
        <v>3746</v>
      </c>
      <c r="C234" s="14" t="s">
        <v>3747</v>
      </c>
      <c r="D234" s="16">
        <v>45856</v>
      </c>
      <c r="E234" s="16"/>
      <c r="F234" s="14" t="s">
        <v>3748</v>
      </c>
      <c r="G234" s="14" t="s">
        <v>3749</v>
      </c>
      <c r="H234" s="14" t="s">
        <v>3750</v>
      </c>
      <c r="I234" s="15">
        <v>1900</v>
      </c>
      <c r="J234" s="77" t="s">
        <v>3573</v>
      </c>
      <c r="K234" s="92"/>
    </row>
    <row r="235" spans="1:11" ht="20" x14ac:dyDescent="0.25">
      <c r="A235" s="14" t="s">
        <v>3026</v>
      </c>
      <c r="B235" s="14" t="s">
        <v>3756</v>
      </c>
      <c r="C235" s="14" t="s">
        <v>3757</v>
      </c>
      <c r="D235" s="16">
        <v>45856</v>
      </c>
      <c r="E235" s="16"/>
      <c r="F235" s="14" t="s">
        <v>3758</v>
      </c>
      <c r="G235" s="14" t="s">
        <v>3759</v>
      </c>
      <c r="H235" s="14" t="s">
        <v>3760</v>
      </c>
      <c r="I235" s="15">
        <v>1900</v>
      </c>
      <c r="J235" s="77">
        <v>2</v>
      </c>
      <c r="K235" s="92"/>
    </row>
    <row r="236" spans="1:11" ht="20" x14ac:dyDescent="0.25">
      <c r="A236" s="14" t="s">
        <v>3026</v>
      </c>
      <c r="B236" s="14" t="s">
        <v>3771</v>
      </c>
      <c r="C236" s="14" t="s">
        <v>3772</v>
      </c>
      <c r="D236" s="16">
        <v>45856</v>
      </c>
      <c r="E236" s="16"/>
      <c r="F236" s="14" t="s">
        <v>3773</v>
      </c>
      <c r="G236" s="14" t="s">
        <v>3774</v>
      </c>
      <c r="H236" s="14" t="s">
        <v>3775</v>
      </c>
      <c r="I236" s="15">
        <v>1900</v>
      </c>
      <c r="J236" s="77">
        <v>2</v>
      </c>
      <c r="K236" s="92"/>
    </row>
    <row r="237" spans="1:11" ht="20" x14ac:dyDescent="0.25">
      <c r="A237" s="14" t="s">
        <v>3026</v>
      </c>
      <c r="B237" s="14" t="s">
        <v>3776</v>
      </c>
      <c r="C237" s="14" t="s">
        <v>3621</v>
      </c>
      <c r="D237" s="16">
        <v>45856</v>
      </c>
      <c r="E237" s="16"/>
      <c r="F237" s="14" t="s">
        <v>3777</v>
      </c>
      <c r="G237" s="14" t="s">
        <v>3778</v>
      </c>
      <c r="H237" s="14" t="s">
        <v>3779</v>
      </c>
      <c r="I237" s="15">
        <v>2150</v>
      </c>
      <c r="J237" s="77" t="s">
        <v>3573</v>
      </c>
      <c r="K237" s="92"/>
    </row>
    <row r="238" spans="1:11" ht="12.5" x14ac:dyDescent="0.25">
      <c r="A238" s="14" t="s">
        <v>3026</v>
      </c>
      <c r="B238" s="14" t="s">
        <v>3766</v>
      </c>
      <c r="C238" s="14" t="s">
        <v>3767</v>
      </c>
      <c r="D238" s="16">
        <v>45856</v>
      </c>
      <c r="E238" s="16"/>
      <c r="F238" s="14" t="s">
        <v>3768</v>
      </c>
      <c r="G238" s="14" t="s">
        <v>3769</v>
      </c>
      <c r="H238" s="14" t="s">
        <v>3770</v>
      </c>
      <c r="I238" s="15">
        <v>2600</v>
      </c>
      <c r="J238" s="77">
        <v>3</v>
      </c>
      <c r="K238" s="92"/>
    </row>
    <row r="239" spans="1:11" ht="12.5" x14ac:dyDescent="0.25">
      <c r="A239" s="14" t="s">
        <v>3026</v>
      </c>
      <c r="B239" s="14" t="s">
        <v>3801</v>
      </c>
      <c r="C239" s="14" t="s">
        <v>3797</v>
      </c>
      <c r="D239" s="16">
        <v>45856</v>
      </c>
      <c r="E239" s="16"/>
      <c r="F239" s="14" t="s">
        <v>3802</v>
      </c>
      <c r="G239" s="14" t="s">
        <v>3803</v>
      </c>
      <c r="H239" s="14" t="s">
        <v>3804</v>
      </c>
      <c r="I239" s="15">
        <v>2600</v>
      </c>
      <c r="J239" s="77">
        <v>3</v>
      </c>
      <c r="K239" s="92"/>
    </row>
    <row r="240" spans="1:11" ht="12.5" x14ac:dyDescent="0.25">
      <c r="A240" s="14" t="s">
        <v>3026</v>
      </c>
      <c r="B240" s="14" t="s">
        <v>3821</v>
      </c>
      <c r="C240" s="14" t="s">
        <v>3822</v>
      </c>
      <c r="D240" s="16">
        <v>45856</v>
      </c>
      <c r="E240" s="16"/>
      <c r="F240" s="14" t="s">
        <v>3823</v>
      </c>
      <c r="G240" s="14">
        <v>1078704407</v>
      </c>
      <c r="H240" s="14" t="s">
        <v>3824</v>
      </c>
      <c r="I240" s="15">
        <v>2600</v>
      </c>
      <c r="J240" s="77">
        <v>3</v>
      </c>
      <c r="K240" s="92"/>
    </row>
    <row r="241" spans="1:11" ht="12.5" x14ac:dyDescent="0.25">
      <c r="A241" s="14" t="s">
        <v>3026</v>
      </c>
      <c r="B241" s="14" t="s">
        <v>3829</v>
      </c>
      <c r="C241" s="14" t="s">
        <v>3830</v>
      </c>
      <c r="D241" s="16">
        <v>45856</v>
      </c>
      <c r="E241" s="16"/>
      <c r="F241" s="14" t="s">
        <v>3831</v>
      </c>
      <c r="G241" s="14" t="s">
        <v>3832</v>
      </c>
      <c r="H241" s="14" t="s">
        <v>3833</v>
      </c>
      <c r="I241" s="15">
        <v>2600</v>
      </c>
      <c r="J241" s="77">
        <v>3</v>
      </c>
      <c r="K241" s="92"/>
    </row>
    <row r="242" spans="1:11" ht="12.5" x14ac:dyDescent="0.25">
      <c r="A242" s="14" t="s">
        <v>3026</v>
      </c>
      <c r="B242" s="14" t="s">
        <v>3784</v>
      </c>
      <c r="C242" s="14" t="s">
        <v>3785</v>
      </c>
      <c r="D242" s="16">
        <v>45856</v>
      </c>
      <c r="E242" s="16"/>
      <c r="F242" s="14" t="s">
        <v>3786</v>
      </c>
      <c r="G242" s="14" t="s">
        <v>3787</v>
      </c>
      <c r="H242" s="14" t="s">
        <v>3788</v>
      </c>
      <c r="I242" s="15">
        <v>2800</v>
      </c>
      <c r="J242" s="77">
        <v>3</v>
      </c>
      <c r="K242" s="92"/>
    </row>
    <row r="243" spans="1:11" ht="12.5" x14ac:dyDescent="0.25">
      <c r="A243" s="14" t="s">
        <v>3026</v>
      </c>
      <c r="B243" s="14" t="s">
        <v>3818</v>
      </c>
      <c r="C243" s="14" t="s">
        <v>3785</v>
      </c>
      <c r="D243" s="16">
        <v>45856</v>
      </c>
      <c r="E243" s="16"/>
      <c r="F243" s="14" t="s">
        <v>3819</v>
      </c>
      <c r="G243" s="14">
        <v>1025758525</v>
      </c>
      <c r="H243" s="14" t="s">
        <v>3820</v>
      </c>
      <c r="I243" s="15">
        <v>2800</v>
      </c>
      <c r="J243" s="77" t="s">
        <v>3573</v>
      </c>
      <c r="K243" s="92"/>
    </row>
    <row r="244" spans="1:11" ht="20" x14ac:dyDescent="0.25">
      <c r="A244" s="14" t="s">
        <v>3026</v>
      </c>
      <c r="B244" s="14" t="s">
        <v>3741</v>
      </c>
      <c r="C244" s="14" t="s">
        <v>3742</v>
      </c>
      <c r="D244" s="16">
        <v>45856</v>
      </c>
      <c r="E244" s="16"/>
      <c r="F244" s="14" t="s">
        <v>3743</v>
      </c>
      <c r="G244" s="14" t="s">
        <v>3744</v>
      </c>
      <c r="H244" s="14" t="s">
        <v>3745</v>
      </c>
      <c r="I244" s="15">
        <v>3000</v>
      </c>
      <c r="J244" s="77">
        <v>3</v>
      </c>
      <c r="K244" s="92"/>
    </row>
    <row r="245" spans="1:11" ht="12.5" x14ac:dyDescent="0.25">
      <c r="A245" s="14" t="s">
        <v>3026</v>
      </c>
      <c r="B245" s="14" t="s">
        <v>3825</v>
      </c>
      <c r="C245" s="14" t="s">
        <v>3666</v>
      </c>
      <c r="D245" s="16">
        <v>45856</v>
      </c>
      <c r="E245" s="16"/>
      <c r="F245" s="14" t="s">
        <v>3826</v>
      </c>
      <c r="G245" s="14" t="s">
        <v>3827</v>
      </c>
      <c r="H245" s="14" t="s">
        <v>3828</v>
      </c>
      <c r="I245" s="15">
        <v>6500</v>
      </c>
      <c r="J245" s="77">
        <v>3</v>
      </c>
      <c r="K245" s="92"/>
    </row>
    <row r="246" spans="1:11" ht="12.5" x14ac:dyDescent="0.25">
      <c r="A246" s="14" t="s">
        <v>3026</v>
      </c>
      <c r="B246" s="14" t="s">
        <v>3901</v>
      </c>
      <c r="C246" s="14" t="s">
        <v>3902</v>
      </c>
      <c r="D246" s="16">
        <v>45859</v>
      </c>
      <c r="E246" s="16"/>
      <c r="F246" s="14" t="s">
        <v>3903</v>
      </c>
      <c r="G246" s="14" t="s">
        <v>3904</v>
      </c>
      <c r="H246" s="14" t="s">
        <v>3905</v>
      </c>
      <c r="I246" s="15">
        <v>250</v>
      </c>
      <c r="J246" s="77" t="s">
        <v>3573</v>
      </c>
      <c r="K246" s="92"/>
    </row>
    <row r="247" spans="1:11" ht="12.5" x14ac:dyDescent="0.25">
      <c r="A247" s="14" t="s">
        <v>3026</v>
      </c>
      <c r="B247" s="14" t="s">
        <v>4024</v>
      </c>
      <c r="C247" s="14" t="s">
        <v>4025</v>
      </c>
      <c r="D247" s="16">
        <v>45859</v>
      </c>
      <c r="E247" s="16"/>
      <c r="F247" s="14" t="s">
        <v>4026</v>
      </c>
      <c r="G247" s="14" t="s">
        <v>4027</v>
      </c>
      <c r="H247" s="14" t="s">
        <v>4028</v>
      </c>
      <c r="I247" s="15">
        <v>307.5</v>
      </c>
      <c r="J247" s="77" t="s">
        <v>3573</v>
      </c>
      <c r="K247" s="92"/>
    </row>
    <row r="248" spans="1:11" ht="12.5" x14ac:dyDescent="0.25">
      <c r="A248" s="14" t="s">
        <v>3026</v>
      </c>
      <c r="B248" s="14" t="s">
        <v>3928</v>
      </c>
      <c r="C248" s="14" t="s">
        <v>3929</v>
      </c>
      <c r="D248" s="16">
        <v>45859</v>
      </c>
      <c r="E248" s="16"/>
      <c r="F248" s="14" t="s">
        <v>3930</v>
      </c>
      <c r="G248" s="14" t="s">
        <v>3931</v>
      </c>
      <c r="H248" s="14" t="s">
        <v>3336</v>
      </c>
      <c r="I248" s="15">
        <v>342</v>
      </c>
      <c r="J248" s="77" t="s">
        <v>3573</v>
      </c>
      <c r="K248" s="92"/>
    </row>
    <row r="249" spans="1:11" ht="12.5" x14ac:dyDescent="0.25">
      <c r="A249" s="14" t="s">
        <v>3026</v>
      </c>
      <c r="B249" s="14" t="s">
        <v>4099</v>
      </c>
      <c r="C249" s="14" t="s">
        <v>4050</v>
      </c>
      <c r="D249" s="16">
        <v>45859</v>
      </c>
      <c r="E249" s="16"/>
      <c r="F249" s="14" t="s">
        <v>4100</v>
      </c>
      <c r="G249" s="14" t="s">
        <v>4027</v>
      </c>
      <c r="H249" s="14" t="s">
        <v>4028</v>
      </c>
      <c r="I249" s="15">
        <v>351.78</v>
      </c>
      <c r="J249" s="77" t="s">
        <v>3573</v>
      </c>
      <c r="K249" s="92"/>
    </row>
    <row r="250" spans="1:11" ht="20" x14ac:dyDescent="0.25">
      <c r="A250" s="14" t="s">
        <v>3026</v>
      </c>
      <c r="B250" s="14" t="s">
        <v>3960</v>
      </c>
      <c r="C250" s="14" t="s">
        <v>3961</v>
      </c>
      <c r="D250" s="16">
        <v>45859</v>
      </c>
      <c r="E250" s="16"/>
      <c r="F250" s="14" t="s">
        <v>3962</v>
      </c>
      <c r="G250" s="14" t="s">
        <v>3958</v>
      </c>
      <c r="H250" s="14" t="s">
        <v>3959</v>
      </c>
      <c r="I250" s="15">
        <v>369</v>
      </c>
      <c r="J250" s="77">
        <v>3</v>
      </c>
      <c r="K250" s="92"/>
    </row>
    <row r="251" spans="1:11" ht="12.5" x14ac:dyDescent="0.25">
      <c r="A251" s="14" t="s">
        <v>3026</v>
      </c>
      <c r="B251" s="14" t="s">
        <v>4040</v>
      </c>
      <c r="C251" s="14" t="s">
        <v>4041</v>
      </c>
      <c r="D251" s="16">
        <v>45859</v>
      </c>
      <c r="E251" s="16"/>
      <c r="F251" s="14" t="s">
        <v>4042</v>
      </c>
      <c r="G251" s="14" t="s">
        <v>4027</v>
      </c>
      <c r="H251" s="14" t="s">
        <v>4028</v>
      </c>
      <c r="I251" s="15">
        <v>381.3</v>
      </c>
      <c r="J251" s="77" t="s">
        <v>3573</v>
      </c>
      <c r="K251" s="92"/>
    </row>
    <row r="252" spans="1:11" ht="20" x14ac:dyDescent="0.25">
      <c r="A252" s="14" t="s">
        <v>3026</v>
      </c>
      <c r="B252" s="14" t="s">
        <v>3950</v>
      </c>
      <c r="C252" s="14" t="s">
        <v>3951</v>
      </c>
      <c r="D252" s="16">
        <v>45859</v>
      </c>
      <c r="E252" s="16"/>
      <c r="F252" s="14" t="s">
        <v>3952</v>
      </c>
      <c r="G252" s="14" t="s">
        <v>3953</v>
      </c>
      <c r="H252" s="14" t="s">
        <v>3954</v>
      </c>
      <c r="I252" s="15">
        <v>435</v>
      </c>
      <c r="J252" s="77">
        <v>3</v>
      </c>
      <c r="K252" s="92"/>
    </row>
    <row r="253" spans="1:11" ht="12.5" x14ac:dyDescent="0.25">
      <c r="A253" s="14" t="s">
        <v>3026</v>
      </c>
      <c r="B253" s="14" t="s">
        <v>3909</v>
      </c>
      <c r="C253" s="14" t="s">
        <v>3910</v>
      </c>
      <c r="D253" s="16">
        <v>45859</v>
      </c>
      <c r="E253" s="16"/>
      <c r="F253" s="14" t="s">
        <v>3911</v>
      </c>
      <c r="G253" s="14" t="s">
        <v>3904</v>
      </c>
      <c r="H253" s="14" t="s">
        <v>3905</v>
      </c>
      <c r="I253" s="15">
        <v>500</v>
      </c>
      <c r="J253" s="77" t="s">
        <v>3573</v>
      </c>
      <c r="K253" s="92"/>
    </row>
    <row r="254" spans="1:11" ht="12.5" x14ac:dyDescent="0.25">
      <c r="A254" s="14" t="s">
        <v>3026</v>
      </c>
      <c r="B254" s="14" t="s">
        <v>3977</v>
      </c>
      <c r="C254" s="14" t="s">
        <v>3978</v>
      </c>
      <c r="D254" s="16">
        <v>45859</v>
      </c>
      <c r="E254" s="16"/>
      <c r="F254" s="14" t="s">
        <v>3979</v>
      </c>
      <c r="G254" s="14" t="s">
        <v>3969</v>
      </c>
      <c r="H254" s="14" t="s">
        <v>3970</v>
      </c>
      <c r="I254" s="15">
        <v>527.29999999999995</v>
      </c>
      <c r="J254" s="77" t="s">
        <v>3573</v>
      </c>
      <c r="K254" s="92"/>
    </row>
    <row r="255" spans="1:11" ht="12.5" x14ac:dyDescent="0.25">
      <c r="A255" s="14" t="s">
        <v>3026</v>
      </c>
      <c r="B255" s="14" t="s">
        <v>4034</v>
      </c>
      <c r="C255" s="14" t="s">
        <v>4035</v>
      </c>
      <c r="D255" s="16">
        <v>45859</v>
      </c>
      <c r="E255" s="16"/>
      <c r="F255" s="14" t="s">
        <v>4036</v>
      </c>
      <c r="G255" s="14" t="s">
        <v>4027</v>
      </c>
      <c r="H255" s="14" t="s">
        <v>4028</v>
      </c>
      <c r="I255" s="15">
        <v>560.88</v>
      </c>
      <c r="J255" s="77" t="s">
        <v>3573</v>
      </c>
      <c r="K255" s="92"/>
    </row>
    <row r="256" spans="1:11" ht="12.5" x14ac:dyDescent="0.25">
      <c r="A256" s="14" t="s">
        <v>3026</v>
      </c>
      <c r="B256" s="14" t="s">
        <v>4083</v>
      </c>
      <c r="C256" s="14" t="s">
        <v>4084</v>
      </c>
      <c r="D256" s="16">
        <v>45859</v>
      </c>
      <c r="E256" s="16"/>
      <c r="F256" s="14" t="s">
        <v>4085</v>
      </c>
      <c r="G256" s="14" t="s">
        <v>3969</v>
      </c>
      <c r="H256" s="14" t="s">
        <v>3970</v>
      </c>
      <c r="I256" s="15">
        <v>569.24</v>
      </c>
      <c r="J256" s="77" t="s">
        <v>3573</v>
      </c>
      <c r="K256" s="92"/>
    </row>
    <row r="257" spans="1:11" ht="12.5" x14ac:dyDescent="0.25">
      <c r="A257" s="14" t="s">
        <v>3026</v>
      </c>
      <c r="B257" s="14" t="s">
        <v>3918</v>
      </c>
      <c r="C257" s="14" t="s">
        <v>3919</v>
      </c>
      <c r="D257" s="16">
        <v>45859</v>
      </c>
      <c r="E257" s="16"/>
      <c r="F257" s="14" t="s">
        <v>3917</v>
      </c>
      <c r="G257" s="14" t="s">
        <v>3904</v>
      </c>
      <c r="H257" s="14" t="s">
        <v>3905</v>
      </c>
      <c r="I257" s="15">
        <v>600</v>
      </c>
      <c r="J257" s="77" t="s">
        <v>3573</v>
      </c>
      <c r="K257" s="92"/>
    </row>
    <row r="258" spans="1:11" ht="20" x14ac:dyDescent="0.25">
      <c r="A258" s="14" t="s">
        <v>3026</v>
      </c>
      <c r="B258" s="14" t="s">
        <v>4103</v>
      </c>
      <c r="C258" s="14" t="s">
        <v>4102</v>
      </c>
      <c r="D258" s="16">
        <v>45859</v>
      </c>
      <c r="E258" s="16"/>
      <c r="F258" s="14" t="s">
        <v>4104</v>
      </c>
      <c r="G258" s="14" t="s">
        <v>3855</v>
      </c>
      <c r="H258" s="14" t="s">
        <v>3856</v>
      </c>
      <c r="I258" s="15">
        <v>600</v>
      </c>
      <c r="J258" s="77">
        <v>3</v>
      </c>
      <c r="K258" s="92"/>
    </row>
    <row r="259" spans="1:11" ht="12.5" x14ac:dyDescent="0.25">
      <c r="A259" s="14" t="s">
        <v>3026</v>
      </c>
      <c r="B259" s="14" t="s">
        <v>4080</v>
      </c>
      <c r="C259" s="14" t="s">
        <v>4081</v>
      </c>
      <c r="D259" s="16">
        <v>45859</v>
      </c>
      <c r="E259" s="16"/>
      <c r="F259" s="14" t="s">
        <v>4082</v>
      </c>
      <c r="G259" s="14" t="s">
        <v>3969</v>
      </c>
      <c r="H259" s="14" t="s">
        <v>3970</v>
      </c>
      <c r="I259" s="15">
        <v>626.32000000000005</v>
      </c>
      <c r="J259" s="77" t="s">
        <v>3573</v>
      </c>
      <c r="K259" s="92"/>
    </row>
    <row r="260" spans="1:11" ht="20" x14ac:dyDescent="0.25">
      <c r="A260" s="14" t="s">
        <v>3026</v>
      </c>
      <c r="B260" s="14" t="s">
        <v>3955</v>
      </c>
      <c r="C260" s="14" t="s">
        <v>3956</v>
      </c>
      <c r="D260" s="16">
        <v>45859</v>
      </c>
      <c r="E260" s="16"/>
      <c r="F260" s="14" t="s">
        <v>3957</v>
      </c>
      <c r="G260" s="14" t="s">
        <v>3958</v>
      </c>
      <c r="H260" s="14" t="s">
        <v>3959</v>
      </c>
      <c r="I260" s="15">
        <v>641</v>
      </c>
      <c r="J260" s="77">
        <v>3</v>
      </c>
      <c r="K260" s="92"/>
    </row>
    <row r="261" spans="1:11" ht="20" x14ac:dyDescent="0.25">
      <c r="A261" s="14" t="s">
        <v>3026</v>
      </c>
      <c r="B261" s="14" t="s">
        <v>3866</v>
      </c>
      <c r="C261" s="14" t="s">
        <v>3867</v>
      </c>
      <c r="D261" s="16">
        <v>45859</v>
      </c>
      <c r="E261" s="16"/>
      <c r="F261" s="14" t="s">
        <v>3868</v>
      </c>
      <c r="G261" s="14" t="s">
        <v>3855</v>
      </c>
      <c r="H261" s="14" t="s">
        <v>3856</v>
      </c>
      <c r="I261" s="15">
        <v>650</v>
      </c>
      <c r="J261" s="77">
        <v>3</v>
      </c>
      <c r="K261" s="92"/>
    </row>
    <row r="262" spans="1:11" ht="20" x14ac:dyDescent="0.25">
      <c r="A262" s="14" t="s">
        <v>3026</v>
      </c>
      <c r="B262" s="14" t="s">
        <v>3881</v>
      </c>
      <c r="C262" s="14" t="s">
        <v>3882</v>
      </c>
      <c r="D262" s="16">
        <v>45859</v>
      </c>
      <c r="E262" s="16"/>
      <c r="F262" s="14" t="s">
        <v>3883</v>
      </c>
      <c r="G262" s="14" t="s">
        <v>3855</v>
      </c>
      <c r="H262" s="14" t="s">
        <v>3856</v>
      </c>
      <c r="I262" s="15">
        <v>650</v>
      </c>
      <c r="J262" s="77">
        <v>3</v>
      </c>
      <c r="K262" s="92"/>
    </row>
    <row r="263" spans="1:11" ht="12.5" x14ac:dyDescent="0.25">
      <c r="A263" s="14" t="s">
        <v>3026</v>
      </c>
      <c r="B263" s="14" t="s">
        <v>4075</v>
      </c>
      <c r="C263" s="14" t="s">
        <v>3658</v>
      </c>
      <c r="D263" s="16">
        <v>45859</v>
      </c>
      <c r="E263" s="16"/>
      <c r="F263" s="14" t="s">
        <v>4076</v>
      </c>
      <c r="G263" s="14" t="s">
        <v>3931</v>
      </c>
      <c r="H263" s="14" t="s">
        <v>3336</v>
      </c>
      <c r="I263" s="15">
        <v>672</v>
      </c>
      <c r="J263" s="77" t="s">
        <v>3573</v>
      </c>
      <c r="K263" s="92"/>
    </row>
    <row r="264" spans="1:11" ht="20" x14ac:dyDescent="0.25">
      <c r="A264" s="14" t="s">
        <v>3026</v>
      </c>
      <c r="B264" s="14" t="s">
        <v>3980</v>
      </c>
      <c r="C264" s="14" t="s">
        <v>3981</v>
      </c>
      <c r="D264" s="16">
        <v>45859</v>
      </c>
      <c r="E264" s="16"/>
      <c r="F264" s="14" t="s">
        <v>3982</v>
      </c>
      <c r="G264" s="14" t="s">
        <v>3969</v>
      </c>
      <c r="H264" s="14" t="s">
        <v>3970</v>
      </c>
      <c r="I264" s="15">
        <v>676.5</v>
      </c>
      <c r="J264" s="77">
        <v>5</v>
      </c>
      <c r="K264" s="92"/>
    </row>
    <row r="265" spans="1:11" ht="12.5" x14ac:dyDescent="0.25">
      <c r="A265" s="14" t="s">
        <v>3026</v>
      </c>
      <c r="B265" s="14" t="s">
        <v>4101</v>
      </c>
      <c r="C265" s="14" t="s">
        <v>4102</v>
      </c>
      <c r="D265" s="16">
        <v>45859</v>
      </c>
      <c r="E265" s="16"/>
      <c r="F265" s="14" t="s">
        <v>4031</v>
      </c>
      <c r="G265" s="14" t="s">
        <v>4027</v>
      </c>
      <c r="H265" s="14" t="s">
        <v>4028</v>
      </c>
      <c r="I265" s="15">
        <v>678.96</v>
      </c>
      <c r="J265" s="77" t="s">
        <v>3573</v>
      </c>
      <c r="K265" s="92"/>
    </row>
    <row r="266" spans="1:11" ht="12.5" x14ac:dyDescent="0.25">
      <c r="A266" s="14" t="s">
        <v>3026</v>
      </c>
      <c r="B266" s="14" t="s">
        <v>4037</v>
      </c>
      <c r="C266" s="14" t="s">
        <v>4038</v>
      </c>
      <c r="D266" s="16">
        <v>45859</v>
      </c>
      <c r="E266" s="16"/>
      <c r="F266" s="14" t="s">
        <v>4039</v>
      </c>
      <c r="G266" s="14" t="s">
        <v>4027</v>
      </c>
      <c r="H266" s="14" t="s">
        <v>4028</v>
      </c>
      <c r="I266" s="15">
        <v>686.34</v>
      </c>
      <c r="J266" s="77" t="s">
        <v>3573</v>
      </c>
      <c r="K266" s="92"/>
    </row>
    <row r="267" spans="1:11" ht="12.5" x14ac:dyDescent="0.25">
      <c r="A267" s="14" t="s">
        <v>3026</v>
      </c>
      <c r="B267" s="14" t="s">
        <v>4032</v>
      </c>
      <c r="C267" s="14" t="s">
        <v>4033</v>
      </c>
      <c r="D267" s="16">
        <v>45859</v>
      </c>
      <c r="E267" s="16"/>
      <c r="F267" s="14" t="s">
        <v>4031</v>
      </c>
      <c r="G267" s="14" t="s">
        <v>4027</v>
      </c>
      <c r="H267" s="14" t="s">
        <v>4028</v>
      </c>
      <c r="I267" s="15">
        <v>701.1</v>
      </c>
      <c r="J267" s="77" t="s">
        <v>3573</v>
      </c>
      <c r="K267" s="92"/>
    </row>
    <row r="268" spans="1:11" ht="12.5" x14ac:dyDescent="0.25">
      <c r="A268" s="14" t="s">
        <v>3026</v>
      </c>
      <c r="B268" s="14" t="s">
        <v>3920</v>
      </c>
      <c r="C268" s="14" t="s">
        <v>3921</v>
      </c>
      <c r="D268" s="16">
        <v>45859</v>
      </c>
      <c r="E268" s="16"/>
      <c r="F268" s="14" t="s">
        <v>3922</v>
      </c>
      <c r="G268" s="14" t="s">
        <v>3904</v>
      </c>
      <c r="H268" s="14" t="s">
        <v>3905</v>
      </c>
      <c r="I268" s="15">
        <v>710</v>
      </c>
      <c r="J268" s="77" t="s">
        <v>3573</v>
      </c>
      <c r="K268" s="92"/>
    </row>
    <row r="269" spans="1:11" ht="20" x14ac:dyDescent="0.25">
      <c r="A269" s="14" t="s">
        <v>3026</v>
      </c>
      <c r="B269" s="14" t="s">
        <v>3878</v>
      </c>
      <c r="C269" s="14" t="s">
        <v>3879</v>
      </c>
      <c r="D269" s="16">
        <v>45859</v>
      </c>
      <c r="E269" s="16"/>
      <c r="F269" s="14" t="s">
        <v>3880</v>
      </c>
      <c r="G269" s="14" t="s">
        <v>3855</v>
      </c>
      <c r="H269" s="14" t="s">
        <v>3856</v>
      </c>
      <c r="I269" s="15">
        <v>738</v>
      </c>
      <c r="J269" s="77">
        <v>3</v>
      </c>
      <c r="K269" s="92"/>
    </row>
    <row r="270" spans="1:11" ht="12.5" x14ac:dyDescent="0.25">
      <c r="A270" s="14" t="s">
        <v>3026</v>
      </c>
      <c r="B270" s="14" t="s">
        <v>3971</v>
      </c>
      <c r="C270" s="14" t="s">
        <v>3972</v>
      </c>
      <c r="D270" s="16">
        <v>45859</v>
      </c>
      <c r="E270" s="16"/>
      <c r="F270" s="14" t="s">
        <v>3973</v>
      </c>
      <c r="G270" s="14" t="s">
        <v>3969</v>
      </c>
      <c r="H270" s="14" t="s">
        <v>3970</v>
      </c>
      <c r="I270" s="15">
        <v>797.66</v>
      </c>
      <c r="J270" s="77" t="s">
        <v>3573</v>
      </c>
      <c r="K270" s="92"/>
    </row>
    <row r="271" spans="1:11" ht="20" x14ac:dyDescent="0.25">
      <c r="A271" s="14" t="s">
        <v>3026</v>
      </c>
      <c r="B271" s="14" t="s">
        <v>3863</v>
      </c>
      <c r="C271" s="14" t="s">
        <v>3864</v>
      </c>
      <c r="D271" s="16">
        <v>45859</v>
      </c>
      <c r="E271" s="16"/>
      <c r="F271" s="14" t="s">
        <v>3865</v>
      </c>
      <c r="G271" s="14" t="s">
        <v>3855</v>
      </c>
      <c r="H271" s="14" t="s">
        <v>3856</v>
      </c>
      <c r="I271" s="15">
        <v>807.45</v>
      </c>
      <c r="J271" s="77">
        <v>3</v>
      </c>
      <c r="K271" s="92"/>
    </row>
    <row r="272" spans="1:11" ht="12.5" x14ac:dyDescent="0.25">
      <c r="A272" s="14" t="s">
        <v>3026</v>
      </c>
      <c r="B272" s="14" t="s">
        <v>4077</v>
      </c>
      <c r="C272" s="14" t="s">
        <v>4078</v>
      </c>
      <c r="D272" s="16">
        <v>45859</v>
      </c>
      <c r="E272" s="16"/>
      <c r="F272" s="14" t="s">
        <v>4079</v>
      </c>
      <c r="G272" s="14" t="s">
        <v>3969</v>
      </c>
      <c r="H272" s="14" t="s">
        <v>3970</v>
      </c>
      <c r="I272" s="15">
        <v>844.64</v>
      </c>
      <c r="J272" s="77" t="s">
        <v>3573</v>
      </c>
      <c r="K272" s="92"/>
    </row>
    <row r="273" spans="1:11" ht="12.5" x14ac:dyDescent="0.25">
      <c r="A273" s="14" t="s">
        <v>3026</v>
      </c>
      <c r="B273" s="14" t="s">
        <v>3915</v>
      </c>
      <c r="C273" s="14" t="s">
        <v>3916</v>
      </c>
      <c r="D273" s="16">
        <v>45859</v>
      </c>
      <c r="E273" s="16"/>
      <c r="F273" s="14" t="s">
        <v>3917</v>
      </c>
      <c r="G273" s="14" t="s">
        <v>3904</v>
      </c>
      <c r="H273" s="14" t="s">
        <v>3905</v>
      </c>
      <c r="I273" s="15">
        <v>850</v>
      </c>
      <c r="J273" s="77" t="s">
        <v>3573</v>
      </c>
      <c r="K273" s="92"/>
    </row>
    <row r="274" spans="1:11" ht="20" x14ac:dyDescent="0.25">
      <c r="A274" s="14" t="s">
        <v>3026</v>
      </c>
      <c r="B274" s="14" t="s">
        <v>3939</v>
      </c>
      <c r="C274" s="14" t="s">
        <v>3940</v>
      </c>
      <c r="D274" s="16">
        <v>45859</v>
      </c>
      <c r="E274" s="16"/>
      <c r="F274" s="14" t="s">
        <v>3941</v>
      </c>
      <c r="G274" s="14" t="s">
        <v>3942</v>
      </c>
      <c r="H274" s="14" t="s">
        <v>3350</v>
      </c>
      <c r="I274" s="15">
        <v>861</v>
      </c>
      <c r="J274" s="77">
        <v>3</v>
      </c>
      <c r="K274" s="92"/>
    </row>
    <row r="275" spans="1:11" ht="20" x14ac:dyDescent="0.25">
      <c r="A275" s="14" t="s">
        <v>3026</v>
      </c>
      <c r="B275" s="14" t="s">
        <v>3963</v>
      </c>
      <c r="C275" s="14" t="s">
        <v>3964</v>
      </c>
      <c r="D275" s="16">
        <v>45859</v>
      </c>
      <c r="E275" s="16"/>
      <c r="F275" s="14" t="s">
        <v>3965</v>
      </c>
      <c r="G275" s="14" t="s">
        <v>3958</v>
      </c>
      <c r="H275" s="14" t="s">
        <v>3959</v>
      </c>
      <c r="I275" s="15">
        <v>861</v>
      </c>
      <c r="J275" s="77">
        <v>3</v>
      </c>
      <c r="K275" s="92"/>
    </row>
    <row r="276" spans="1:11" ht="20" x14ac:dyDescent="0.25">
      <c r="A276" s="14" t="s">
        <v>3026</v>
      </c>
      <c r="B276" s="14" t="s">
        <v>3887</v>
      </c>
      <c r="C276" s="14" t="s">
        <v>3888</v>
      </c>
      <c r="D276" s="16">
        <v>45859</v>
      </c>
      <c r="E276" s="16"/>
      <c r="F276" s="14" t="s">
        <v>3889</v>
      </c>
      <c r="G276" s="14" t="s">
        <v>3855</v>
      </c>
      <c r="H276" s="14" t="s">
        <v>3856</v>
      </c>
      <c r="I276" s="15">
        <v>880</v>
      </c>
      <c r="J276" s="77">
        <v>3</v>
      </c>
      <c r="K276" s="92"/>
    </row>
    <row r="277" spans="1:11" ht="12.5" x14ac:dyDescent="0.25">
      <c r="A277" s="14" t="s">
        <v>3026</v>
      </c>
      <c r="B277" s="14" t="s">
        <v>4004</v>
      </c>
      <c r="C277" s="14" t="s">
        <v>4005</v>
      </c>
      <c r="D277" s="16">
        <v>45859</v>
      </c>
      <c r="E277" s="16"/>
      <c r="F277" s="14" t="s">
        <v>4006</v>
      </c>
      <c r="G277" s="14" t="s">
        <v>4007</v>
      </c>
      <c r="H277" s="14" t="s">
        <v>4008</v>
      </c>
      <c r="I277" s="15">
        <v>938.1</v>
      </c>
      <c r="J277" s="77">
        <v>3</v>
      </c>
      <c r="K277" s="92"/>
    </row>
    <row r="278" spans="1:11" ht="20" x14ac:dyDescent="0.25">
      <c r="A278" s="14" t="s">
        <v>3026</v>
      </c>
      <c r="B278" s="14" t="s">
        <v>4064</v>
      </c>
      <c r="C278" s="14" t="s">
        <v>4065</v>
      </c>
      <c r="D278" s="16">
        <v>45859</v>
      </c>
      <c r="E278" s="16"/>
      <c r="F278" s="14" t="s">
        <v>4066</v>
      </c>
      <c r="G278" s="14" t="s">
        <v>3855</v>
      </c>
      <c r="H278" s="14" t="s">
        <v>3856</v>
      </c>
      <c r="I278" s="15">
        <v>1000</v>
      </c>
      <c r="J278" s="77">
        <v>3</v>
      </c>
      <c r="K278" s="92"/>
    </row>
    <row r="279" spans="1:11" ht="12.5" x14ac:dyDescent="0.25">
      <c r="A279" s="14" t="s">
        <v>3026</v>
      </c>
      <c r="B279" s="14" t="s">
        <v>3974</v>
      </c>
      <c r="C279" s="14" t="s">
        <v>3975</v>
      </c>
      <c r="D279" s="16">
        <v>45859</v>
      </c>
      <c r="E279" s="16"/>
      <c r="F279" s="14" t="s">
        <v>3976</v>
      </c>
      <c r="G279" s="14" t="s">
        <v>3969</v>
      </c>
      <c r="H279" s="14" t="s">
        <v>3970</v>
      </c>
      <c r="I279" s="15">
        <v>1008.6</v>
      </c>
      <c r="J279" s="77" t="s">
        <v>3573</v>
      </c>
      <c r="K279" s="92"/>
    </row>
    <row r="280" spans="1:11" ht="20" x14ac:dyDescent="0.25">
      <c r="A280" s="14" t="s">
        <v>3026</v>
      </c>
      <c r="B280" s="14" t="s">
        <v>3869</v>
      </c>
      <c r="C280" s="14" t="s">
        <v>3870</v>
      </c>
      <c r="D280" s="16">
        <v>45859</v>
      </c>
      <c r="E280" s="16"/>
      <c r="F280" s="14" t="s">
        <v>3871</v>
      </c>
      <c r="G280" s="14" t="s">
        <v>3855</v>
      </c>
      <c r="H280" s="14" t="s">
        <v>3856</v>
      </c>
      <c r="I280" s="15">
        <v>1045.51</v>
      </c>
      <c r="J280" s="77">
        <v>3</v>
      </c>
      <c r="K280" s="92"/>
    </row>
    <row r="281" spans="1:11" ht="12.5" x14ac:dyDescent="0.25">
      <c r="A281" s="14" t="s">
        <v>3026</v>
      </c>
      <c r="B281" s="14" t="s">
        <v>3966</v>
      </c>
      <c r="C281" s="14" t="s">
        <v>3967</v>
      </c>
      <c r="D281" s="16">
        <v>45859</v>
      </c>
      <c r="E281" s="16"/>
      <c r="F281" s="14" t="s">
        <v>3968</v>
      </c>
      <c r="G281" s="14" t="s">
        <v>3969</v>
      </c>
      <c r="H281" s="14" t="s">
        <v>3970</v>
      </c>
      <c r="I281" s="15">
        <v>1049.07</v>
      </c>
      <c r="J281" s="77" t="s">
        <v>3573</v>
      </c>
      <c r="K281" s="92"/>
    </row>
    <row r="282" spans="1:11" ht="20" x14ac:dyDescent="0.25">
      <c r="A282" s="14" t="s">
        <v>3026</v>
      </c>
      <c r="B282" s="14" t="s">
        <v>3884</v>
      </c>
      <c r="C282" s="14" t="s">
        <v>3885</v>
      </c>
      <c r="D282" s="16">
        <v>45859</v>
      </c>
      <c r="E282" s="16"/>
      <c r="F282" s="14" t="s">
        <v>3886</v>
      </c>
      <c r="G282" s="14" t="s">
        <v>3855</v>
      </c>
      <c r="H282" s="14" t="s">
        <v>3856</v>
      </c>
      <c r="I282" s="15">
        <v>1068.9000000000001</v>
      </c>
      <c r="J282" s="77">
        <v>3</v>
      </c>
      <c r="K282" s="92"/>
    </row>
    <row r="283" spans="1:11" ht="12.5" x14ac:dyDescent="0.25">
      <c r="A283" s="14" t="s">
        <v>3026</v>
      </c>
      <c r="B283" s="14" t="s">
        <v>3890</v>
      </c>
      <c r="C283" s="14" t="s">
        <v>3891</v>
      </c>
      <c r="D283" s="16">
        <v>45859</v>
      </c>
      <c r="E283" s="16"/>
      <c r="F283" s="14" t="s">
        <v>3892</v>
      </c>
      <c r="G283" s="14" t="s">
        <v>3855</v>
      </c>
      <c r="H283" s="14" t="s">
        <v>3856</v>
      </c>
      <c r="I283" s="15">
        <v>1091.6400000000001</v>
      </c>
      <c r="J283" s="77">
        <v>3</v>
      </c>
      <c r="K283" s="92"/>
    </row>
    <row r="284" spans="1:11" ht="20" x14ac:dyDescent="0.25">
      <c r="A284" s="14" t="s">
        <v>3026</v>
      </c>
      <c r="B284" s="14" t="s">
        <v>4049</v>
      </c>
      <c r="C284" s="14" t="s">
        <v>4050</v>
      </c>
      <c r="D284" s="16">
        <v>45859</v>
      </c>
      <c r="E284" s="16"/>
      <c r="F284" s="14" t="s">
        <v>4051</v>
      </c>
      <c r="G284" s="14" t="s">
        <v>3855</v>
      </c>
      <c r="H284" s="14" t="s">
        <v>3856</v>
      </c>
      <c r="I284" s="15">
        <v>1218.68</v>
      </c>
      <c r="J284" s="77">
        <v>3</v>
      </c>
      <c r="K284" s="92"/>
    </row>
    <row r="285" spans="1:11" ht="20" x14ac:dyDescent="0.25">
      <c r="A285" s="14" t="s">
        <v>3026</v>
      </c>
      <c r="B285" s="14" t="s">
        <v>3896</v>
      </c>
      <c r="C285" s="14" t="s">
        <v>3897</v>
      </c>
      <c r="D285" s="16">
        <v>45859</v>
      </c>
      <c r="E285" s="16"/>
      <c r="F285" s="14" t="s">
        <v>3898</v>
      </c>
      <c r="G285" s="14" t="s">
        <v>3899</v>
      </c>
      <c r="H285" s="14" t="s">
        <v>3900</v>
      </c>
      <c r="I285" s="15">
        <v>1254.5999999999999</v>
      </c>
      <c r="J285" s="77">
        <v>5</v>
      </c>
      <c r="K285" s="92"/>
    </row>
    <row r="286" spans="1:11" ht="12.5" x14ac:dyDescent="0.25">
      <c r="A286" s="14" t="s">
        <v>3026</v>
      </c>
      <c r="B286" s="14" t="s">
        <v>4029</v>
      </c>
      <c r="C286" s="14" t="s">
        <v>4030</v>
      </c>
      <c r="D286" s="16">
        <v>45859</v>
      </c>
      <c r="E286" s="16"/>
      <c r="F286" s="14" t="s">
        <v>4031</v>
      </c>
      <c r="G286" s="14" t="s">
        <v>4027</v>
      </c>
      <c r="H286" s="14" t="s">
        <v>4028</v>
      </c>
      <c r="I286" s="15">
        <v>1257.06</v>
      </c>
      <c r="J286" s="77" t="s">
        <v>3573</v>
      </c>
      <c r="K286" s="92"/>
    </row>
    <row r="287" spans="1:11" ht="20" x14ac:dyDescent="0.25">
      <c r="A287" s="14" t="s">
        <v>3026</v>
      </c>
      <c r="B287" s="14" t="s">
        <v>4055</v>
      </c>
      <c r="C287" s="14" t="s">
        <v>4056</v>
      </c>
      <c r="D287" s="16">
        <v>45859</v>
      </c>
      <c r="E287" s="16"/>
      <c r="F287" s="14" t="s">
        <v>4057</v>
      </c>
      <c r="G287" s="14" t="s">
        <v>3855</v>
      </c>
      <c r="H287" s="14" t="s">
        <v>3856</v>
      </c>
      <c r="I287" s="15">
        <v>1278</v>
      </c>
      <c r="J287" s="77">
        <v>3</v>
      </c>
      <c r="K287" s="92"/>
    </row>
    <row r="288" spans="1:11" ht="12.5" x14ac:dyDescent="0.25">
      <c r="A288" s="14" t="s">
        <v>3026</v>
      </c>
      <c r="B288" s="14" t="s">
        <v>3912</v>
      </c>
      <c r="C288" s="14" t="s">
        <v>3913</v>
      </c>
      <c r="D288" s="16">
        <v>45859</v>
      </c>
      <c r="E288" s="16"/>
      <c r="F288" s="14" t="s">
        <v>3914</v>
      </c>
      <c r="G288" s="14" t="s">
        <v>3904</v>
      </c>
      <c r="H288" s="14" t="s">
        <v>3905</v>
      </c>
      <c r="I288" s="15">
        <v>1400</v>
      </c>
      <c r="J288" s="77" t="s">
        <v>3573</v>
      </c>
      <c r="K288" s="92"/>
    </row>
    <row r="289" spans="1:11" ht="20" x14ac:dyDescent="0.25">
      <c r="A289" s="14" t="s">
        <v>3026</v>
      </c>
      <c r="B289" s="14" t="s">
        <v>3893</v>
      </c>
      <c r="C289" s="14" t="s">
        <v>3894</v>
      </c>
      <c r="D289" s="16">
        <v>45859</v>
      </c>
      <c r="E289" s="16"/>
      <c r="F289" s="14" t="s">
        <v>3895</v>
      </c>
      <c r="G289" s="14" t="s">
        <v>3855</v>
      </c>
      <c r="H289" s="14" t="s">
        <v>3856</v>
      </c>
      <c r="I289" s="15">
        <v>1476</v>
      </c>
      <c r="J289" s="77">
        <v>5</v>
      </c>
      <c r="K289" s="92"/>
    </row>
    <row r="290" spans="1:11" ht="12.5" x14ac:dyDescent="0.25">
      <c r="A290" s="14" t="s">
        <v>3026</v>
      </c>
      <c r="B290" s="14" t="s">
        <v>4043</v>
      </c>
      <c r="C290" s="14" t="s">
        <v>4044</v>
      </c>
      <c r="D290" s="16">
        <v>45859</v>
      </c>
      <c r="E290" s="16"/>
      <c r="F290" s="14" t="s">
        <v>4045</v>
      </c>
      <c r="G290" s="14" t="s">
        <v>4027</v>
      </c>
      <c r="H290" s="14" t="s">
        <v>4028</v>
      </c>
      <c r="I290" s="15">
        <v>1568</v>
      </c>
      <c r="J290" s="77" t="s">
        <v>3573</v>
      </c>
      <c r="K290" s="92"/>
    </row>
    <row r="291" spans="1:11" ht="20" x14ac:dyDescent="0.25">
      <c r="A291" s="14" t="s">
        <v>3026</v>
      </c>
      <c r="B291" s="14" t="s">
        <v>3847</v>
      </c>
      <c r="C291" s="14" t="s">
        <v>3848</v>
      </c>
      <c r="D291" s="16">
        <v>45859</v>
      </c>
      <c r="E291" s="16"/>
      <c r="F291" s="14" t="s">
        <v>3849</v>
      </c>
      <c r="G291" s="14" t="s">
        <v>3850</v>
      </c>
      <c r="H291" s="14" t="s">
        <v>3851</v>
      </c>
      <c r="I291" s="15">
        <v>1599</v>
      </c>
      <c r="J291" s="77" t="s">
        <v>3573</v>
      </c>
      <c r="K291" s="92"/>
    </row>
    <row r="292" spans="1:11" ht="12.5" x14ac:dyDescent="0.25">
      <c r="A292" s="14" t="s">
        <v>3026</v>
      </c>
      <c r="B292" s="14" t="s">
        <v>3906</v>
      </c>
      <c r="C292" s="14" t="s">
        <v>3907</v>
      </c>
      <c r="D292" s="16">
        <v>45859</v>
      </c>
      <c r="E292" s="16"/>
      <c r="F292" s="14" t="s">
        <v>3908</v>
      </c>
      <c r="G292" s="14" t="s">
        <v>3904</v>
      </c>
      <c r="H292" s="14" t="s">
        <v>3905</v>
      </c>
      <c r="I292" s="15">
        <v>1662</v>
      </c>
      <c r="J292" s="77" t="s">
        <v>3573</v>
      </c>
      <c r="K292" s="92"/>
    </row>
    <row r="293" spans="1:11" ht="20" x14ac:dyDescent="0.25">
      <c r="A293" s="14" t="s">
        <v>3026</v>
      </c>
      <c r="B293" s="14" t="s">
        <v>3872</v>
      </c>
      <c r="C293" s="14" t="s">
        <v>3873</v>
      </c>
      <c r="D293" s="16">
        <v>45859</v>
      </c>
      <c r="E293" s="16"/>
      <c r="F293" s="14" t="s">
        <v>3874</v>
      </c>
      <c r="G293" s="14" t="s">
        <v>3855</v>
      </c>
      <c r="H293" s="14" t="s">
        <v>3856</v>
      </c>
      <c r="I293" s="15">
        <v>1714.76</v>
      </c>
      <c r="J293" s="77">
        <v>3</v>
      </c>
      <c r="K293" s="92"/>
    </row>
    <row r="294" spans="1:11" ht="12.5" x14ac:dyDescent="0.25">
      <c r="A294" s="14" t="s">
        <v>3026</v>
      </c>
      <c r="B294" s="14" t="s">
        <v>3996</v>
      </c>
      <c r="C294" s="14" t="s">
        <v>3997</v>
      </c>
      <c r="D294" s="16">
        <v>45859</v>
      </c>
      <c r="E294" s="16"/>
      <c r="F294" s="14" t="s">
        <v>3998</v>
      </c>
      <c r="G294" s="14" t="s">
        <v>3999</v>
      </c>
      <c r="H294" s="14" t="s">
        <v>3398</v>
      </c>
      <c r="I294" s="15">
        <v>1840.52</v>
      </c>
      <c r="J294" s="77" t="s">
        <v>3573</v>
      </c>
      <c r="K294" s="92"/>
    </row>
    <row r="295" spans="1:11" ht="20" x14ac:dyDescent="0.25">
      <c r="A295" s="14" t="s">
        <v>3026</v>
      </c>
      <c r="B295" s="14" t="s">
        <v>4052</v>
      </c>
      <c r="C295" s="14" t="s">
        <v>4053</v>
      </c>
      <c r="D295" s="16">
        <v>45859</v>
      </c>
      <c r="E295" s="16"/>
      <c r="F295" s="14" t="s">
        <v>4054</v>
      </c>
      <c r="G295" s="14" t="s">
        <v>3855</v>
      </c>
      <c r="H295" s="14" t="s">
        <v>3856</v>
      </c>
      <c r="I295" s="15">
        <v>1891.13</v>
      </c>
      <c r="J295" s="77">
        <v>3</v>
      </c>
      <c r="K295" s="92"/>
    </row>
    <row r="296" spans="1:11" ht="20" x14ac:dyDescent="0.25">
      <c r="A296" s="14" t="s">
        <v>3026</v>
      </c>
      <c r="B296" s="14" t="s">
        <v>3852</v>
      </c>
      <c r="C296" s="14" t="s">
        <v>3853</v>
      </c>
      <c r="D296" s="16">
        <v>45859</v>
      </c>
      <c r="E296" s="16"/>
      <c r="F296" s="14" t="s">
        <v>3854</v>
      </c>
      <c r="G296" s="14" t="s">
        <v>3855</v>
      </c>
      <c r="H296" s="14" t="s">
        <v>3856</v>
      </c>
      <c r="I296" s="15">
        <v>1940</v>
      </c>
      <c r="J296" s="77">
        <v>3</v>
      </c>
      <c r="K296" s="92"/>
    </row>
    <row r="297" spans="1:11" ht="12.5" x14ac:dyDescent="0.25">
      <c r="A297" s="14" t="s">
        <v>3026</v>
      </c>
      <c r="B297" s="14" t="s">
        <v>3860</v>
      </c>
      <c r="C297" s="14" t="s">
        <v>3861</v>
      </c>
      <c r="D297" s="16">
        <v>45859</v>
      </c>
      <c r="E297" s="16"/>
      <c r="F297" s="14" t="s">
        <v>3862</v>
      </c>
      <c r="G297" s="14" t="s">
        <v>3855</v>
      </c>
      <c r="H297" s="14" t="s">
        <v>3856</v>
      </c>
      <c r="I297" s="15">
        <v>1940</v>
      </c>
      <c r="J297" s="77">
        <v>3</v>
      </c>
      <c r="K297" s="92"/>
    </row>
    <row r="298" spans="1:11" ht="12.5" x14ac:dyDescent="0.25">
      <c r="A298" s="14" t="s">
        <v>3026</v>
      </c>
      <c r="B298" s="14" t="s">
        <v>4046</v>
      </c>
      <c r="C298" s="14" t="s">
        <v>4047</v>
      </c>
      <c r="D298" s="16">
        <v>45859</v>
      </c>
      <c r="E298" s="16"/>
      <c r="F298" s="14" t="s">
        <v>4048</v>
      </c>
      <c r="G298" s="14" t="s">
        <v>3855</v>
      </c>
      <c r="H298" s="14" t="s">
        <v>3856</v>
      </c>
      <c r="I298" s="15">
        <v>1940</v>
      </c>
      <c r="J298" s="77">
        <v>3</v>
      </c>
      <c r="K298" s="92"/>
    </row>
    <row r="299" spans="1:11" ht="20" x14ac:dyDescent="0.25">
      <c r="A299" s="14" t="s">
        <v>3026</v>
      </c>
      <c r="B299" s="14" t="s">
        <v>3923</v>
      </c>
      <c r="C299" s="14" t="s">
        <v>3924</v>
      </c>
      <c r="D299" s="16">
        <v>45859</v>
      </c>
      <c r="E299" s="16"/>
      <c r="F299" s="14" t="s">
        <v>3925</v>
      </c>
      <c r="G299" s="14" t="s">
        <v>3926</v>
      </c>
      <c r="H299" s="14" t="s">
        <v>3927</v>
      </c>
      <c r="I299" s="15">
        <v>2029.5</v>
      </c>
      <c r="J299" s="77">
        <v>5</v>
      </c>
      <c r="K299" s="92"/>
    </row>
    <row r="300" spans="1:11" ht="12.5" x14ac:dyDescent="0.25">
      <c r="A300" s="14" t="s">
        <v>3026</v>
      </c>
      <c r="B300" s="14" t="s">
        <v>3932</v>
      </c>
      <c r="C300" s="14" t="s">
        <v>3933</v>
      </c>
      <c r="D300" s="16">
        <v>45859</v>
      </c>
      <c r="E300" s="16"/>
      <c r="F300" s="14" t="s">
        <v>3934</v>
      </c>
      <c r="G300" s="14" t="s">
        <v>3935</v>
      </c>
      <c r="H300" s="14" t="s">
        <v>3374</v>
      </c>
      <c r="I300" s="15">
        <v>2203.9</v>
      </c>
      <c r="J300" s="77" t="s">
        <v>3573</v>
      </c>
      <c r="K300" s="92"/>
    </row>
    <row r="301" spans="1:11" ht="20" x14ac:dyDescent="0.25">
      <c r="A301" s="14" t="s">
        <v>3026</v>
      </c>
      <c r="B301" s="14" t="s">
        <v>3991</v>
      </c>
      <c r="C301" s="14" t="s">
        <v>3992</v>
      </c>
      <c r="D301" s="16">
        <v>45859</v>
      </c>
      <c r="E301" s="16"/>
      <c r="F301" s="14" t="s">
        <v>3993</v>
      </c>
      <c r="G301" s="14" t="s">
        <v>3994</v>
      </c>
      <c r="H301" s="14" t="s">
        <v>3995</v>
      </c>
      <c r="I301" s="15">
        <v>2460</v>
      </c>
      <c r="J301" s="77" t="s">
        <v>3573</v>
      </c>
      <c r="K301" s="92"/>
    </row>
    <row r="302" spans="1:11" ht="20" x14ac:dyDescent="0.25">
      <c r="A302" s="14" t="s">
        <v>3026</v>
      </c>
      <c r="B302" s="14" t="s">
        <v>4019</v>
      </c>
      <c r="C302" s="14" t="s">
        <v>4020</v>
      </c>
      <c r="D302" s="16">
        <v>45859</v>
      </c>
      <c r="E302" s="16"/>
      <c r="F302" s="14" t="s">
        <v>4021</v>
      </c>
      <c r="G302" s="14" t="s">
        <v>4022</v>
      </c>
      <c r="H302" s="14" t="s">
        <v>4023</v>
      </c>
      <c r="I302" s="15">
        <v>2478.5700000000002</v>
      </c>
      <c r="J302" s="77" t="s">
        <v>3573</v>
      </c>
      <c r="K302" s="92"/>
    </row>
    <row r="303" spans="1:11" ht="20" x14ac:dyDescent="0.25">
      <c r="A303" s="14" t="s">
        <v>3026</v>
      </c>
      <c r="B303" s="14" t="s">
        <v>3857</v>
      </c>
      <c r="C303" s="14" t="s">
        <v>3858</v>
      </c>
      <c r="D303" s="16">
        <v>45859</v>
      </c>
      <c r="E303" s="16"/>
      <c r="F303" s="14" t="s">
        <v>3859</v>
      </c>
      <c r="G303" s="14" t="s">
        <v>3855</v>
      </c>
      <c r="H303" s="14" t="s">
        <v>3856</v>
      </c>
      <c r="I303" s="15">
        <v>2634.2</v>
      </c>
      <c r="J303" s="77">
        <v>3</v>
      </c>
      <c r="K303" s="92"/>
    </row>
    <row r="304" spans="1:11" ht="20" x14ac:dyDescent="0.25">
      <c r="A304" s="14" t="s">
        <v>3026</v>
      </c>
      <c r="B304" s="14" t="s">
        <v>4095</v>
      </c>
      <c r="C304" s="14" t="s">
        <v>4096</v>
      </c>
      <c r="D304" s="16">
        <v>45859</v>
      </c>
      <c r="E304" s="16"/>
      <c r="F304" s="14" t="s">
        <v>4016</v>
      </c>
      <c r="G304" s="14" t="s">
        <v>4097</v>
      </c>
      <c r="H304" s="14" t="s">
        <v>4098</v>
      </c>
      <c r="I304" s="15">
        <v>2716.82</v>
      </c>
      <c r="J304" s="77" t="s">
        <v>3573</v>
      </c>
      <c r="K304" s="92"/>
    </row>
    <row r="305" spans="1:11" ht="12.5" x14ac:dyDescent="0.25">
      <c r="A305" s="14" t="s">
        <v>3026</v>
      </c>
      <c r="B305" s="14" t="s">
        <v>4000</v>
      </c>
      <c r="C305" s="14" t="s">
        <v>4001</v>
      </c>
      <c r="D305" s="16">
        <v>45859</v>
      </c>
      <c r="E305" s="16"/>
      <c r="F305" s="14" t="s">
        <v>4002</v>
      </c>
      <c r="G305" s="14" t="s">
        <v>4003</v>
      </c>
      <c r="H305" s="14" t="s">
        <v>3362</v>
      </c>
      <c r="I305" s="15">
        <v>2903.78</v>
      </c>
      <c r="J305" s="77" t="s">
        <v>3573</v>
      </c>
      <c r="K305" s="92"/>
    </row>
    <row r="306" spans="1:11" ht="12.5" x14ac:dyDescent="0.25">
      <c r="A306" s="14" t="s">
        <v>3026</v>
      </c>
      <c r="B306" s="14" t="s">
        <v>4072</v>
      </c>
      <c r="C306" s="14" t="s">
        <v>4073</v>
      </c>
      <c r="D306" s="16">
        <v>45859</v>
      </c>
      <c r="E306" s="16"/>
      <c r="F306" s="14" t="s">
        <v>4074</v>
      </c>
      <c r="G306" s="14" t="s">
        <v>3931</v>
      </c>
      <c r="H306" s="14" t="s">
        <v>3336</v>
      </c>
      <c r="I306" s="15">
        <v>2968.3</v>
      </c>
      <c r="J306" s="77" t="s">
        <v>3573</v>
      </c>
      <c r="K306" s="92"/>
    </row>
    <row r="307" spans="1:11" ht="20" x14ac:dyDescent="0.25">
      <c r="A307" s="14" t="s">
        <v>3026</v>
      </c>
      <c r="B307" s="14" t="s">
        <v>3875</v>
      </c>
      <c r="C307" s="14" t="s">
        <v>3876</v>
      </c>
      <c r="D307" s="16">
        <v>45859</v>
      </c>
      <c r="E307" s="16"/>
      <c r="F307" s="14" t="s">
        <v>3877</v>
      </c>
      <c r="G307" s="14" t="s">
        <v>3855</v>
      </c>
      <c r="H307" s="14" t="s">
        <v>3856</v>
      </c>
      <c r="I307" s="15">
        <v>3507.5</v>
      </c>
      <c r="J307" s="77">
        <v>3</v>
      </c>
      <c r="K307" s="92"/>
    </row>
    <row r="308" spans="1:11" ht="12.5" x14ac:dyDescent="0.25">
      <c r="A308" s="14" t="s">
        <v>3026</v>
      </c>
      <c r="B308" s="14" t="s">
        <v>3936</v>
      </c>
      <c r="C308" s="14" t="s">
        <v>3937</v>
      </c>
      <c r="D308" s="16">
        <v>45859</v>
      </c>
      <c r="E308" s="16"/>
      <c r="F308" s="14" t="s">
        <v>3938</v>
      </c>
      <c r="G308" s="14" t="s">
        <v>3935</v>
      </c>
      <c r="H308" s="14" t="s">
        <v>3374</v>
      </c>
      <c r="I308" s="15">
        <v>3637.6</v>
      </c>
      <c r="J308" s="77" t="s">
        <v>3573</v>
      </c>
      <c r="K308" s="92"/>
    </row>
    <row r="309" spans="1:11" ht="20" x14ac:dyDescent="0.25">
      <c r="A309" s="14" t="s">
        <v>3026</v>
      </c>
      <c r="B309" s="14" t="s">
        <v>3983</v>
      </c>
      <c r="C309" s="14" t="s">
        <v>3984</v>
      </c>
      <c r="D309" s="16">
        <v>45859</v>
      </c>
      <c r="E309" s="16"/>
      <c r="F309" s="14" t="s">
        <v>3985</v>
      </c>
      <c r="G309" s="14" t="s">
        <v>3986</v>
      </c>
      <c r="H309" s="14" t="s">
        <v>3366</v>
      </c>
      <c r="I309" s="15">
        <v>4050</v>
      </c>
      <c r="J309" s="77" t="s">
        <v>3573</v>
      </c>
      <c r="K309" s="92"/>
    </row>
    <row r="310" spans="1:11" ht="20" x14ac:dyDescent="0.25">
      <c r="A310" s="14" t="s">
        <v>3026</v>
      </c>
      <c r="B310" s="14" t="s">
        <v>4009</v>
      </c>
      <c r="C310" s="14" t="s">
        <v>4010</v>
      </c>
      <c r="D310" s="16">
        <v>45859</v>
      </c>
      <c r="E310" s="16"/>
      <c r="F310" s="14" t="s">
        <v>4011</v>
      </c>
      <c r="G310" s="14" t="s">
        <v>4012</v>
      </c>
      <c r="H310" s="14" t="s">
        <v>4013</v>
      </c>
      <c r="I310" s="15">
        <v>4667.8500000000004</v>
      </c>
      <c r="J310" s="77" t="s">
        <v>3573</v>
      </c>
      <c r="K310" s="92"/>
    </row>
    <row r="311" spans="1:11" ht="20" x14ac:dyDescent="0.25">
      <c r="A311" s="14" t="s">
        <v>3026</v>
      </c>
      <c r="B311" s="14" t="s">
        <v>4058</v>
      </c>
      <c r="C311" s="14" t="s">
        <v>4059</v>
      </c>
      <c r="D311" s="16">
        <v>45859</v>
      </c>
      <c r="E311" s="16"/>
      <c r="F311" s="14" t="s">
        <v>4060</v>
      </c>
      <c r="G311" s="14" t="s">
        <v>3855</v>
      </c>
      <c r="H311" s="14" t="s">
        <v>3856</v>
      </c>
      <c r="I311" s="15">
        <v>4769.13</v>
      </c>
      <c r="J311" s="77">
        <v>3</v>
      </c>
      <c r="K311" s="92"/>
    </row>
    <row r="312" spans="1:11" ht="20" x14ac:dyDescent="0.25">
      <c r="A312" s="14" t="s">
        <v>3026</v>
      </c>
      <c r="B312" s="14" t="s">
        <v>4067</v>
      </c>
      <c r="C312" s="14" t="s">
        <v>4068</v>
      </c>
      <c r="D312" s="16">
        <v>45859</v>
      </c>
      <c r="E312" s="16"/>
      <c r="F312" s="14" t="s">
        <v>4069</v>
      </c>
      <c r="G312" s="14" t="s">
        <v>4070</v>
      </c>
      <c r="H312" s="14" t="s">
        <v>4071</v>
      </c>
      <c r="I312" s="15">
        <v>4830</v>
      </c>
      <c r="J312" s="77" t="s">
        <v>3573</v>
      </c>
      <c r="K312" s="92"/>
    </row>
    <row r="313" spans="1:11" ht="20" x14ac:dyDescent="0.25">
      <c r="A313" s="14" t="s">
        <v>3026</v>
      </c>
      <c r="B313" s="14" t="s">
        <v>3943</v>
      </c>
      <c r="C313" s="14" t="s">
        <v>3944</v>
      </c>
      <c r="D313" s="16">
        <v>45859</v>
      </c>
      <c r="E313" s="16"/>
      <c r="F313" s="14" t="s">
        <v>3945</v>
      </c>
      <c r="G313" s="14" t="s">
        <v>3942</v>
      </c>
      <c r="H313" s="14" t="s">
        <v>3350</v>
      </c>
      <c r="I313" s="15">
        <v>5079.04</v>
      </c>
      <c r="J313" s="77" t="s">
        <v>3573</v>
      </c>
      <c r="K313" s="92"/>
    </row>
    <row r="314" spans="1:11" ht="20" x14ac:dyDescent="0.25">
      <c r="A314" s="14" t="s">
        <v>3026</v>
      </c>
      <c r="B314" s="14" t="s">
        <v>4061</v>
      </c>
      <c r="C314" s="14" t="s">
        <v>4062</v>
      </c>
      <c r="D314" s="16">
        <v>45859</v>
      </c>
      <c r="E314" s="16"/>
      <c r="F314" s="14" t="s">
        <v>4063</v>
      </c>
      <c r="G314" s="14" t="s">
        <v>3855</v>
      </c>
      <c r="H314" s="14" t="s">
        <v>3856</v>
      </c>
      <c r="I314" s="15">
        <v>5775.1</v>
      </c>
      <c r="J314" s="77">
        <v>3</v>
      </c>
      <c r="K314" s="92"/>
    </row>
    <row r="315" spans="1:11" ht="20" x14ac:dyDescent="0.25">
      <c r="A315" s="14" t="s">
        <v>3026</v>
      </c>
      <c r="B315" s="14" t="s">
        <v>4086</v>
      </c>
      <c r="C315" s="14" t="s">
        <v>4087</v>
      </c>
      <c r="D315" s="16">
        <v>45859</v>
      </c>
      <c r="E315" s="16"/>
      <c r="F315" s="14" t="s">
        <v>4088</v>
      </c>
      <c r="G315" s="14" t="s">
        <v>4089</v>
      </c>
      <c r="H315" s="14" t="s">
        <v>4090</v>
      </c>
      <c r="I315" s="15">
        <v>6000</v>
      </c>
      <c r="J315" s="77" t="s">
        <v>3573</v>
      </c>
      <c r="K315" s="92"/>
    </row>
    <row r="316" spans="1:11" ht="20" x14ac:dyDescent="0.25">
      <c r="A316" s="14" t="s">
        <v>3026</v>
      </c>
      <c r="B316" s="14" t="s">
        <v>4014</v>
      </c>
      <c r="C316" s="14" t="s">
        <v>4015</v>
      </c>
      <c r="D316" s="16">
        <v>45859</v>
      </c>
      <c r="E316" s="16"/>
      <c r="F316" s="14" t="s">
        <v>4016</v>
      </c>
      <c r="G316" s="14" t="s">
        <v>4017</v>
      </c>
      <c r="H316" s="14" t="s">
        <v>4018</v>
      </c>
      <c r="I316" s="15">
        <v>6796.52</v>
      </c>
      <c r="J316" s="77" t="s">
        <v>3573</v>
      </c>
      <c r="K316" s="92"/>
    </row>
    <row r="317" spans="1:11" ht="20" x14ac:dyDescent="0.25">
      <c r="A317" s="14" t="s">
        <v>3026</v>
      </c>
      <c r="B317" s="14" t="s">
        <v>3946</v>
      </c>
      <c r="C317" s="14" t="s">
        <v>3947</v>
      </c>
      <c r="D317" s="16">
        <v>45859</v>
      </c>
      <c r="E317" s="16"/>
      <c r="F317" s="14" t="s">
        <v>3948</v>
      </c>
      <c r="G317" s="14" t="s">
        <v>3371</v>
      </c>
      <c r="H317" s="14" t="s">
        <v>3949</v>
      </c>
      <c r="I317" s="15">
        <v>7006</v>
      </c>
      <c r="J317" s="77" t="s">
        <v>3573</v>
      </c>
      <c r="K317" s="92"/>
    </row>
    <row r="318" spans="1:11" ht="12.5" x14ac:dyDescent="0.25">
      <c r="A318" s="14" t="s">
        <v>3026</v>
      </c>
      <c r="B318" s="14" t="s">
        <v>3987</v>
      </c>
      <c r="C318" s="14" t="s">
        <v>3988</v>
      </c>
      <c r="D318" s="16">
        <v>45859</v>
      </c>
      <c r="E318" s="16"/>
      <c r="F318" s="14" t="s">
        <v>3989</v>
      </c>
      <c r="G318" s="14" t="s">
        <v>3990</v>
      </c>
      <c r="H318" s="14" t="s">
        <v>3281</v>
      </c>
      <c r="I318" s="15">
        <v>7057.25</v>
      </c>
      <c r="J318" s="77" t="s">
        <v>3573</v>
      </c>
      <c r="K318" s="92"/>
    </row>
    <row r="319" spans="1:11" ht="20" x14ac:dyDescent="0.25">
      <c r="A319" s="14" t="s">
        <v>3026</v>
      </c>
      <c r="B319" s="14" t="s">
        <v>4091</v>
      </c>
      <c r="C319" s="14" t="s">
        <v>4092</v>
      </c>
      <c r="D319" s="16">
        <v>45859</v>
      </c>
      <c r="E319" s="16"/>
      <c r="F319" s="14" t="s">
        <v>4093</v>
      </c>
      <c r="G319" s="14" t="s">
        <v>4094</v>
      </c>
      <c r="H319" s="14" t="s">
        <v>3369</v>
      </c>
      <c r="I319" s="15">
        <v>7747</v>
      </c>
      <c r="J319" s="77" t="s">
        <v>3573</v>
      </c>
      <c r="K319" s="92"/>
    </row>
    <row r="320" spans="1:11" ht="20" x14ac:dyDescent="0.25">
      <c r="A320" s="14" t="s">
        <v>3026</v>
      </c>
      <c r="B320" s="14" t="s">
        <v>4105</v>
      </c>
      <c r="C320" s="14" t="s">
        <v>4106</v>
      </c>
      <c r="D320" s="16">
        <v>45860</v>
      </c>
      <c r="E320" s="16"/>
      <c r="F320" s="14" t="s">
        <v>4107</v>
      </c>
      <c r="G320" s="14" t="s">
        <v>4108</v>
      </c>
      <c r="H320" s="14" t="s">
        <v>3126</v>
      </c>
      <c r="I320" s="15">
        <v>5171.8999999999996</v>
      </c>
      <c r="J320" s="77">
        <v>3</v>
      </c>
      <c r="K320" s="92"/>
    </row>
    <row r="321" spans="1:11" ht="12.5" x14ac:dyDescent="0.25">
      <c r="A321" s="14" t="s">
        <v>3026</v>
      </c>
      <c r="B321" s="14" t="s">
        <v>4188</v>
      </c>
      <c r="C321" s="14" t="s">
        <v>4189</v>
      </c>
      <c r="D321" s="16">
        <v>45861</v>
      </c>
      <c r="E321" s="16"/>
      <c r="F321" s="14" t="s">
        <v>4191</v>
      </c>
      <c r="G321" s="14" t="s">
        <v>4159</v>
      </c>
      <c r="H321" s="14" t="s">
        <v>4160</v>
      </c>
      <c r="I321" s="15">
        <v>0</v>
      </c>
      <c r="J321" s="77">
        <v>5</v>
      </c>
      <c r="K321" s="92"/>
    </row>
    <row r="322" spans="1:11" ht="12.5" x14ac:dyDescent="0.25">
      <c r="A322" s="14" t="s">
        <v>3026</v>
      </c>
      <c r="B322" s="14" t="s">
        <v>4161</v>
      </c>
      <c r="C322" s="14" t="s">
        <v>4162</v>
      </c>
      <c r="D322" s="16">
        <v>45861</v>
      </c>
      <c r="E322" s="16"/>
      <c r="F322" s="14" t="s">
        <v>4163</v>
      </c>
      <c r="G322" s="14" t="s">
        <v>4159</v>
      </c>
      <c r="H322" s="14" t="s">
        <v>4160</v>
      </c>
      <c r="I322" s="15">
        <v>40</v>
      </c>
      <c r="J322" s="77">
        <v>5</v>
      </c>
      <c r="K322" s="92"/>
    </row>
    <row r="323" spans="1:11" ht="20" x14ac:dyDescent="0.25">
      <c r="A323" s="14" t="s">
        <v>3026</v>
      </c>
      <c r="B323" s="14" t="s">
        <v>4130</v>
      </c>
      <c r="C323" s="14" t="s">
        <v>4131</v>
      </c>
      <c r="D323" s="16">
        <v>45861</v>
      </c>
      <c r="E323" s="16"/>
      <c r="F323" s="14" t="s">
        <v>4132</v>
      </c>
      <c r="G323" s="14" t="s">
        <v>3744</v>
      </c>
      <c r="H323" s="14" t="s">
        <v>3745</v>
      </c>
      <c r="I323" s="15">
        <v>80</v>
      </c>
      <c r="J323" s="77">
        <v>5</v>
      </c>
      <c r="K323" s="92"/>
    </row>
    <row r="324" spans="1:11" ht="12.5" x14ac:dyDescent="0.25">
      <c r="A324" s="14" t="s">
        <v>3026</v>
      </c>
      <c r="B324" s="14" t="s">
        <v>4173</v>
      </c>
      <c r="C324" s="14" t="s">
        <v>4174</v>
      </c>
      <c r="D324" s="16">
        <v>45861</v>
      </c>
      <c r="E324" s="16"/>
      <c r="F324" s="14" t="s">
        <v>4175</v>
      </c>
      <c r="G324" s="14" t="s">
        <v>4159</v>
      </c>
      <c r="H324" s="14" t="s">
        <v>4160</v>
      </c>
      <c r="I324" s="15">
        <v>100</v>
      </c>
      <c r="J324" s="77">
        <v>5</v>
      </c>
      <c r="K324" s="92"/>
    </row>
    <row r="325" spans="1:11" ht="12.5" x14ac:dyDescent="0.25">
      <c r="A325" s="14" t="s">
        <v>3026</v>
      </c>
      <c r="B325" s="14" t="s">
        <v>4176</v>
      </c>
      <c r="C325" s="14" t="s">
        <v>4177</v>
      </c>
      <c r="D325" s="16">
        <v>45861</v>
      </c>
      <c r="E325" s="16"/>
      <c r="F325" s="14" t="s">
        <v>4178</v>
      </c>
      <c r="G325" s="14" t="s">
        <v>4159</v>
      </c>
      <c r="H325" s="14" t="s">
        <v>4160</v>
      </c>
      <c r="I325" s="15">
        <v>100</v>
      </c>
      <c r="J325" s="77">
        <v>5</v>
      </c>
      <c r="K325" s="92"/>
    </row>
    <row r="326" spans="1:11" ht="12.5" x14ac:dyDescent="0.25">
      <c r="A326" s="14" t="s">
        <v>3026</v>
      </c>
      <c r="B326" s="14" t="s">
        <v>4223</v>
      </c>
      <c r="C326" s="14" t="s">
        <v>4224</v>
      </c>
      <c r="D326" s="16">
        <v>45861</v>
      </c>
      <c r="E326" s="16"/>
      <c r="F326" s="14" t="s">
        <v>4225</v>
      </c>
      <c r="G326" s="14" t="s">
        <v>4216</v>
      </c>
      <c r="H326" s="14" t="s">
        <v>4217</v>
      </c>
      <c r="I326" s="15">
        <v>100</v>
      </c>
      <c r="J326" s="77">
        <v>5</v>
      </c>
      <c r="K326" s="92"/>
    </row>
    <row r="327" spans="1:11" ht="12.5" x14ac:dyDescent="0.25">
      <c r="A327" s="14" t="s">
        <v>3026</v>
      </c>
      <c r="B327" s="14" t="s">
        <v>4356</v>
      </c>
      <c r="C327" s="14" t="s">
        <v>4357</v>
      </c>
      <c r="D327" s="16">
        <v>45861</v>
      </c>
      <c r="E327" s="16"/>
      <c r="F327" s="14" t="s">
        <v>4282</v>
      </c>
      <c r="G327" s="14">
        <v>53180852</v>
      </c>
      <c r="H327" s="14" t="s">
        <v>4358</v>
      </c>
      <c r="I327" s="15">
        <v>100</v>
      </c>
      <c r="J327" s="77">
        <v>5</v>
      </c>
      <c r="K327" s="92"/>
    </row>
    <row r="328" spans="1:11" ht="12.5" x14ac:dyDescent="0.25">
      <c r="A328" s="14" t="s">
        <v>3026</v>
      </c>
      <c r="B328" s="14" t="s">
        <v>4246</v>
      </c>
      <c r="C328" s="14" t="s">
        <v>4247</v>
      </c>
      <c r="D328" s="16">
        <v>45861</v>
      </c>
      <c r="E328" s="16"/>
      <c r="F328" s="14" t="s">
        <v>4248</v>
      </c>
      <c r="G328" s="14" t="s">
        <v>4241</v>
      </c>
      <c r="H328" s="14" t="s">
        <v>4242</v>
      </c>
      <c r="I328" s="15">
        <v>125</v>
      </c>
      <c r="J328" s="77">
        <v>5</v>
      </c>
      <c r="K328" s="92"/>
    </row>
    <row r="329" spans="1:11" ht="12.5" x14ac:dyDescent="0.25">
      <c r="A329" s="14" t="s">
        <v>3026</v>
      </c>
      <c r="B329" s="14" t="s">
        <v>4354</v>
      </c>
      <c r="C329" s="14" t="s">
        <v>4342</v>
      </c>
      <c r="D329" s="16">
        <v>45861</v>
      </c>
      <c r="E329" s="16"/>
      <c r="F329" s="14" t="s">
        <v>4225</v>
      </c>
      <c r="G329" s="14">
        <v>931197577</v>
      </c>
      <c r="H329" s="14" t="s">
        <v>4355</v>
      </c>
      <c r="I329" s="15">
        <v>125</v>
      </c>
      <c r="J329" s="77">
        <v>5</v>
      </c>
      <c r="K329" s="92"/>
    </row>
    <row r="330" spans="1:11" ht="12.5" x14ac:dyDescent="0.25">
      <c r="A330" s="14" t="s">
        <v>3026</v>
      </c>
      <c r="B330" s="14" t="s">
        <v>4408</v>
      </c>
      <c r="C330" s="14" t="s">
        <v>4345</v>
      </c>
      <c r="D330" s="16">
        <v>45861</v>
      </c>
      <c r="E330" s="16"/>
      <c r="F330" s="14" t="s">
        <v>4225</v>
      </c>
      <c r="G330" s="14" t="s">
        <v>4370</v>
      </c>
      <c r="H330" s="14" t="s">
        <v>4371</v>
      </c>
      <c r="I330" s="15">
        <v>125</v>
      </c>
      <c r="J330" s="77">
        <v>5</v>
      </c>
      <c r="K330" s="92"/>
    </row>
    <row r="331" spans="1:11" ht="12.5" x14ac:dyDescent="0.25">
      <c r="A331" s="14" t="s">
        <v>3026</v>
      </c>
      <c r="B331" s="14" t="s">
        <v>4156</v>
      </c>
      <c r="C331" s="14" t="s">
        <v>4157</v>
      </c>
      <c r="D331" s="16">
        <v>45861</v>
      </c>
      <c r="E331" s="16"/>
      <c r="F331" s="14" t="s">
        <v>4158</v>
      </c>
      <c r="G331" s="14" t="s">
        <v>4159</v>
      </c>
      <c r="H331" s="14" t="s">
        <v>4160</v>
      </c>
      <c r="I331" s="15">
        <v>150</v>
      </c>
      <c r="J331" s="77">
        <v>5</v>
      </c>
      <c r="K331" s="92"/>
    </row>
    <row r="332" spans="1:11" ht="12.5" x14ac:dyDescent="0.25">
      <c r="A332" s="14" t="s">
        <v>3026</v>
      </c>
      <c r="B332" s="14" t="s">
        <v>4167</v>
      </c>
      <c r="C332" s="14" t="s">
        <v>4168</v>
      </c>
      <c r="D332" s="16">
        <v>45861</v>
      </c>
      <c r="E332" s="16"/>
      <c r="F332" s="14" t="s">
        <v>4169</v>
      </c>
      <c r="G332" s="14" t="s">
        <v>4159</v>
      </c>
      <c r="H332" s="14" t="s">
        <v>4160</v>
      </c>
      <c r="I332" s="15">
        <v>150</v>
      </c>
      <c r="J332" s="77">
        <v>5</v>
      </c>
      <c r="K332" s="92"/>
    </row>
    <row r="333" spans="1:11" ht="12.5" x14ac:dyDescent="0.25">
      <c r="A333" s="14" t="s">
        <v>3026</v>
      </c>
      <c r="B333" s="14" t="s">
        <v>4179</v>
      </c>
      <c r="C333" s="14" t="s">
        <v>4180</v>
      </c>
      <c r="D333" s="16">
        <v>45861</v>
      </c>
      <c r="E333" s="16"/>
      <c r="F333" s="14" t="s">
        <v>4181</v>
      </c>
      <c r="G333" s="14" t="s">
        <v>4159</v>
      </c>
      <c r="H333" s="14" t="s">
        <v>4160</v>
      </c>
      <c r="I333" s="15">
        <v>150</v>
      </c>
      <c r="J333" s="77">
        <v>5</v>
      </c>
      <c r="K333" s="92"/>
    </row>
    <row r="334" spans="1:11" ht="12.5" x14ac:dyDescent="0.25">
      <c r="A334" s="14" t="s">
        <v>3026</v>
      </c>
      <c r="B334" s="14" t="s">
        <v>4188</v>
      </c>
      <c r="C334" s="14" t="s">
        <v>4189</v>
      </c>
      <c r="D334" s="16">
        <v>45861</v>
      </c>
      <c r="E334" s="16"/>
      <c r="F334" s="14" t="s">
        <v>4190</v>
      </c>
      <c r="G334" s="14" t="s">
        <v>4159</v>
      </c>
      <c r="H334" s="14" t="s">
        <v>4160</v>
      </c>
      <c r="I334" s="15">
        <v>150</v>
      </c>
      <c r="J334" s="77">
        <v>5</v>
      </c>
      <c r="K334" s="92"/>
    </row>
    <row r="335" spans="1:11" ht="12.5" x14ac:dyDescent="0.25">
      <c r="A335" s="14" t="s">
        <v>3026</v>
      </c>
      <c r="B335" s="14" t="s">
        <v>4280</v>
      </c>
      <c r="C335" s="14" t="s">
        <v>4281</v>
      </c>
      <c r="D335" s="16">
        <v>45861</v>
      </c>
      <c r="E335" s="16"/>
      <c r="F335" s="14" t="s">
        <v>4282</v>
      </c>
      <c r="G335" s="14" t="s">
        <v>4283</v>
      </c>
      <c r="H335" s="14" t="s">
        <v>4284</v>
      </c>
      <c r="I335" s="15">
        <v>150</v>
      </c>
      <c r="J335" s="77">
        <v>5</v>
      </c>
      <c r="K335" s="92"/>
    </row>
    <row r="336" spans="1:11" ht="12.5" x14ac:dyDescent="0.25">
      <c r="A336" s="14" t="s">
        <v>3026</v>
      </c>
      <c r="B336" s="14" t="s">
        <v>4170</v>
      </c>
      <c r="C336" s="14" t="s">
        <v>4171</v>
      </c>
      <c r="D336" s="16">
        <v>45861</v>
      </c>
      <c r="E336" s="16"/>
      <c r="F336" s="14" t="s">
        <v>4172</v>
      </c>
      <c r="G336" s="14" t="s">
        <v>4159</v>
      </c>
      <c r="H336" s="14" t="s">
        <v>4160</v>
      </c>
      <c r="I336" s="15">
        <v>160</v>
      </c>
      <c r="J336" s="77">
        <v>5</v>
      </c>
      <c r="K336" s="92"/>
    </row>
    <row r="337" spans="1:11" ht="20" x14ac:dyDescent="0.25">
      <c r="A337" s="14" t="s">
        <v>3026</v>
      </c>
      <c r="B337" s="14" t="s">
        <v>4264</v>
      </c>
      <c r="C337" s="14" t="s">
        <v>4265</v>
      </c>
      <c r="D337" s="16">
        <v>45861</v>
      </c>
      <c r="E337" s="16"/>
      <c r="F337" s="14" t="s">
        <v>4266</v>
      </c>
      <c r="G337" s="14" t="s">
        <v>3744</v>
      </c>
      <c r="H337" s="14" t="s">
        <v>3745</v>
      </c>
      <c r="I337" s="15">
        <v>200</v>
      </c>
      <c r="J337" s="77">
        <v>5</v>
      </c>
      <c r="K337" s="92"/>
    </row>
    <row r="338" spans="1:11" ht="12.5" x14ac:dyDescent="0.25">
      <c r="A338" s="14" t="s">
        <v>3026</v>
      </c>
      <c r="B338" s="14" t="s">
        <v>4185</v>
      </c>
      <c r="C338" s="14" t="s">
        <v>4186</v>
      </c>
      <c r="D338" s="16">
        <v>45861</v>
      </c>
      <c r="E338" s="16"/>
      <c r="F338" s="14" t="s">
        <v>4187</v>
      </c>
      <c r="G338" s="14" t="s">
        <v>4159</v>
      </c>
      <c r="H338" s="14" t="s">
        <v>4160</v>
      </c>
      <c r="I338" s="15">
        <v>225</v>
      </c>
      <c r="J338" s="77">
        <v>5</v>
      </c>
      <c r="K338" s="92"/>
    </row>
    <row r="339" spans="1:11" ht="12.5" x14ac:dyDescent="0.25">
      <c r="A339" s="14" t="s">
        <v>3026</v>
      </c>
      <c r="B339" s="14" t="s">
        <v>4243</v>
      </c>
      <c r="C339" s="14" t="s">
        <v>4244</v>
      </c>
      <c r="D339" s="16">
        <v>45861</v>
      </c>
      <c r="E339" s="16"/>
      <c r="F339" s="14" t="s">
        <v>4245</v>
      </c>
      <c r="G339" s="14" t="s">
        <v>4241</v>
      </c>
      <c r="H339" s="14" t="s">
        <v>4242</v>
      </c>
      <c r="I339" s="15">
        <v>225</v>
      </c>
      <c r="J339" s="77">
        <v>5</v>
      </c>
      <c r="K339" s="92"/>
    </row>
    <row r="340" spans="1:11" ht="12.5" x14ac:dyDescent="0.25">
      <c r="A340" s="14" t="s">
        <v>3026</v>
      </c>
      <c r="B340" s="14" t="s">
        <v>4182</v>
      </c>
      <c r="C340" s="14" t="s">
        <v>4183</v>
      </c>
      <c r="D340" s="16">
        <v>45861</v>
      </c>
      <c r="E340" s="16"/>
      <c r="F340" s="14" t="s">
        <v>4184</v>
      </c>
      <c r="G340" s="14" t="s">
        <v>4159</v>
      </c>
      <c r="H340" s="14" t="s">
        <v>4160</v>
      </c>
      <c r="I340" s="15">
        <v>275</v>
      </c>
      <c r="J340" s="77">
        <v>5</v>
      </c>
      <c r="K340" s="92"/>
    </row>
    <row r="341" spans="1:11" ht="12.5" x14ac:dyDescent="0.25">
      <c r="A341" s="14" t="s">
        <v>3026</v>
      </c>
      <c r="B341" s="14" t="s">
        <v>4347</v>
      </c>
      <c r="C341" s="14" t="s">
        <v>4348</v>
      </c>
      <c r="D341" s="16">
        <v>45861</v>
      </c>
      <c r="E341" s="16"/>
      <c r="F341" s="14" t="s">
        <v>4349</v>
      </c>
      <c r="G341" s="14" t="s">
        <v>4350</v>
      </c>
      <c r="H341" s="14" t="s">
        <v>4351</v>
      </c>
      <c r="I341" s="15">
        <v>300</v>
      </c>
      <c r="J341" s="77">
        <v>3</v>
      </c>
      <c r="K341" s="92"/>
    </row>
    <row r="342" spans="1:11" ht="12.5" x14ac:dyDescent="0.25">
      <c r="A342" s="14" t="s">
        <v>3026</v>
      </c>
      <c r="B342" s="14" t="s">
        <v>4363</v>
      </c>
      <c r="C342" s="14" t="s">
        <v>3697</v>
      </c>
      <c r="D342" s="16">
        <v>45861</v>
      </c>
      <c r="E342" s="16"/>
      <c r="F342" s="14" t="s">
        <v>4364</v>
      </c>
      <c r="G342" s="14" t="s">
        <v>4365</v>
      </c>
      <c r="H342" s="14" t="s">
        <v>4366</v>
      </c>
      <c r="I342" s="15">
        <v>300</v>
      </c>
      <c r="J342" s="77">
        <v>3</v>
      </c>
      <c r="K342" s="92"/>
    </row>
    <row r="343" spans="1:11" ht="20" x14ac:dyDescent="0.25">
      <c r="A343" s="14" t="s">
        <v>3026</v>
      </c>
      <c r="B343" s="14" t="s">
        <v>4395</v>
      </c>
      <c r="C343" s="14" t="s">
        <v>4306</v>
      </c>
      <c r="D343" s="16">
        <v>45861</v>
      </c>
      <c r="E343" s="16"/>
      <c r="F343" s="14" t="s">
        <v>4396</v>
      </c>
      <c r="G343" s="14">
        <v>9504148214</v>
      </c>
      <c r="H343" s="14" t="s">
        <v>4397</v>
      </c>
      <c r="I343" s="15">
        <v>300</v>
      </c>
      <c r="J343" s="77">
        <v>3</v>
      </c>
      <c r="K343" s="92"/>
    </row>
    <row r="344" spans="1:11" ht="12.5" x14ac:dyDescent="0.25">
      <c r="A344" s="14" t="s">
        <v>3026</v>
      </c>
      <c r="B344" s="14" t="s">
        <v>4261</v>
      </c>
      <c r="C344" s="14" t="s">
        <v>4262</v>
      </c>
      <c r="D344" s="16">
        <v>45861</v>
      </c>
      <c r="E344" s="16"/>
      <c r="F344" s="14" t="s">
        <v>4263</v>
      </c>
      <c r="G344" s="14" t="s">
        <v>4125</v>
      </c>
      <c r="H344" s="14" t="s">
        <v>4126</v>
      </c>
      <c r="I344" s="15">
        <v>340.25</v>
      </c>
      <c r="J344" s="77">
        <v>3</v>
      </c>
      <c r="K344" s="92"/>
    </row>
    <row r="345" spans="1:11" ht="20" x14ac:dyDescent="0.25">
      <c r="A345" s="14" t="s">
        <v>3026</v>
      </c>
      <c r="B345" s="14" t="s">
        <v>4337</v>
      </c>
      <c r="C345" s="14" t="s">
        <v>3664</v>
      </c>
      <c r="D345" s="16">
        <v>45861</v>
      </c>
      <c r="E345" s="16"/>
      <c r="F345" s="14" t="s">
        <v>4338</v>
      </c>
      <c r="G345" s="14" t="s">
        <v>4327</v>
      </c>
      <c r="H345" s="14" t="s">
        <v>4328</v>
      </c>
      <c r="I345" s="15">
        <v>360</v>
      </c>
      <c r="J345" s="77">
        <v>3</v>
      </c>
      <c r="K345" s="92"/>
    </row>
    <row r="346" spans="1:11" ht="12.5" x14ac:dyDescent="0.25">
      <c r="A346" s="14" t="s">
        <v>3026</v>
      </c>
      <c r="B346" s="14" t="s">
        <v>4290</v>
      </c>
      <c r="C346" s="14" t="s">
        <v>3822</v>
      </c>
      <c r="D346" s="16">
        <v>45861</v>
      </c>
      <c r="E346" s="16"/>
      <c r="F346" s="14" t="s">
        <v>4291</v>
      </c>
      <c r="G346" s="14" t="s">
        <v>3754</v>
      </c>
      <c r="H346" s="14" t="s">
        <v>3755</v>
      </c>
      <c r="I346" s="15">
        <v>375</v>
      </c>
      <c r="J346" s="77">
        <v>3</v>
      </c>
      <c r="K346" s="92"/>
    </row>
    <row r="347" spans="1:11" ht="20" x14ac:dyDescent="0.25">
      <c r="A347" s="14" t="s">
        <v>3026</v>
      </c>
      <c r="B347" s="14" t="s">
        <v>4323</v>
      </c>
      <c r="C347" s="14" t="s">
        <v>4310</v>
      </c>
      <c r="D347" s="16">
        <v>45861</v>
      </c>
      <c r="E347" s="16"/>
      <c r="F347" s="14" t="s">
        <v>4324</v>
      </c>
      <c r="G347" s="14" t="s">
        <v>3790</v>
      </c>
      <c r="H347" s="14" t="s">
        <v>3791</v>
      </c>
      <c r="I347" s="15">
        <v>375</v>
      </c>
      <c r="J347" s="77">
        <v>3</v>
      </c>
      <c r="K347" s="92"/>
    </row>
    <row r="348" spans="1:11" ht="12.5" x14ac:dyDescent="0.25">
      <c r="A348" s="14" t="s">
        <v>3026</v>
      </c>
      <c r="B348" s="14" t="s">
        <v>4352</v>
      </c>
      <c r="C348" s="14" t="s">
        <v>3712</v>
      </c>
      <c r="D348" s="16">
        <v>45861</v>
      </c>
      <c r="E348" s="16"/>
      <c r="F348" s="14" t="s">
        <v>4353</v>
      </c>
      <c r="G348" s="14" t="s">
        <v>4350</v>
      </c>
      <c r="H348" s="14" t="s">
        <v>4351</v>
      </c>
      <c r="I348" s="15">
        <v>375</v>
      </c>
      <c r="J348" s="77">
        <v>3</v>
      </c>
      <c r="K348" s="92"/>
    </row>
    <row r="349" spans="1:11" ht="12.5" x14ac:dyDescent="0.25">
      <c r="A349" s="14" t="s">
        <v>3026</v>
      </c>
      <c r="B349" s="14" t="s">
        <v>4382</v>
      </c>
      <c r="C349" s="14" t="s">
        <v>4378</v>
      </c>
      <c r="D349" s="16">
        <v>45861</v>
      </c>
      <c r="E349" s="16"/>
      <c r="F349" s="14" t="s">
        <v>4291</v>
      </c>
      <c r="G349" s="14" t="s">
        <v>4383</v>
      </c>
      <c r="H349" s="14" t="s">
        <v>4384</v>
      </c>
      <c r="I349" s="15">
        <v>375</v>
      </c>
      <c r="J349" s="77">
        <v>3</v>
      </c>
      <c r="K349" s="92"/>
    </row>
    <row r="350" spans="1:11" ht="20" x14ac:dyDescent="0.25">
      <c r="A350" s="14" t="s">
        <v>3026</v>
      </c>
      <c r="B350" s="14" t="s">
        <v>4406</v>
      </c>
      <c r="C350" s="14" t="s">
        <v>4310</v>
      </c>
      <c r="D350" s="16">
        <v>45861</v>
      </c>
      <c r="E350" s="16"/>
      <c r="F350" s="14" t="s">
        <v>4407</v>
      </c>
      <c r="G350" s="14">
        <v>9504148214</v>
      </c>
      <c r="H350" s="14" t="s">
        <v>4397</v>
      </c>
      <c r="I350" s="15">
        <v>375</v>
      </c>
      <c r="J350" s="77">
        <v>3</v>
      </c>
      <c r="K350" s="92"/>
    </row>
    <row r="351" spans="1:11" ht="12.5" x14ac:dyDescent="0.25">
      <c r="A351" s="14" t="s">
        <v>3026</v>
      </c>
      <c r="B351" s="14" t="s">
        <v>4164</v>
      </c>
      <c r="C351" s="14" t="s">
        <v>4165</v>
      </c>
      <c r="D351" s="16">
        <v>45861</v>
      </c>
      <c r="E351" s="16"/>
      <c r="F351" s="14" t="s">
        <v>4166</v>
      </c>
      <c r="G351" s="14" t="s">
        <v>4159</v>
      </c>
      <c r="H351" s="14" t="s">
        <v>4160</v>
      </c>
      <c r="I351" s="15">
        <v>380</v>
      </c>
      <c r="J351" s="77">
        <v>5</v>
      </c>
      <c r="K351" s="92"/>
    </row>
    <row r="352" spans="1:11" ht="12.5" x14ac:dyDescent="0.25">
      <c r="A352" s="14" t="s">
        <v>3026</v>
      </c>
      <c r="B352" s="14" t="s">
        <v>4301</v>
      </c>
      <c r="C352" s="14" t="s">
        <v>4302</v>
      </c>
      <c r="D352" s="16">
        <v>45861</v>
      </c>
      <c r="E352" s="16"/>
      <c r="F352" s="14" t="s">
        <v>4303</v>
      </c>
      <c r="G352" s="14">
        <v>53210590</v>
      </c>
      <c r="H352" s="14" t="s">
        <v>4304</v>
      </c>
      <c r="I352" s="15">
        <v>380</v>
      </c>
      <c r="J352" s="77">
        <v>5</v>
      </c>
      <c r="K352" s="92"/>
    </row>
    <row r="353" spans="1:11" ht="20" x14ac:dyDescent="0.25">
      <c r="A353" s="14" t="s">
        <v>3026</v>
      </c>
      <c r="B353" s="14" t="s">
        <v>4325</v>
      </c>
      <c r="C353" s="14" t="s">
        <v>4306</v>
      </c>
      <c r="D353" s="16">
        <v>45861</v>
      </c>
      <c r="E353" s="16"/>
      <c r="F353" s="14" t="s">
        <v>4326</v>
      </c>
      <c r="G353" s="14" t="s">
        <v>4327</v>
      </c>
      <c r="H353" s="14" t="s">
        <v>4328</v>
      </c>
      <c r="I353" s="15">
        <v>440</v>
      </c>
      <c r="J353" s="77">
        <v>3</v>
      </c>
      <c r="K353" s="92"/>
    </row>
    <row r="354" spans="1:11" ht="20" x14ac:dyDescent="0.25">
      <c r="A354" s="14" t="s">
        <v>3026</v>
      </c>
      <c r="B354" s="14" t="s">
        <v>4331</v>
      </c>
      <c r="C354" s="14" t="s">
        <v>3618</v>
      </c>
      <c r="D354" s="16">
        <v>45861</v>
      </c>
      <c r="E354" s="16"/>
      <c r="F354" s="14" t="s">
        <v>4332</v>
      </c>
      <c r="G354" s="14" t="s">
        <v>4327</v>
      </c>
      <c r="H354" s="14" t="s">
        <v>4328</v>
      </c>
      <c r="I354" s="15">
        <v>480</v>
      </c>
      <c r="J354" s="77">
        <v>3</v>
      </c>
      <c r="K354" s="92"/>
    </row>
    <row r="355" spans="1:11" ht="20" x14ac:dyDescent="0.25">
      <c r="A355" s="14" t="s">
        <v>3026</v>
      </c>
      <c r="B355" s="14" t="s">
        <v>4333</v>
      </c>
      <c r="C355" s="14" t="s">
        <v>3662</v>
      </c>
      <c r="D355" s="16">
        <v>45861</v>
      </c>
      <c r="E355" s="16"/>
      <c r="F355" s="14" t="s">
        <v>4334</v>
      </c>
      <c r="G355" s="14" t="s">
        <v>4327</v>
      </c>
      <c r="H355" s="14" t="s">
        <v>4328</v>
      </c>
      <c r="I355" s="15">
        <v>480</v>
      </c>
      <c r="J355" s="77">
        <v>3</v>
      </c>
      <c r="K355" s="92"/>
    </row>
    <row r="356" spans="1:11" ht="12.5" x14ac:dyDescent="0.25">
      <c r="A356" s="14" t="s">
        <v>3026</v>
      </c>
      <c r="B356" s="14" t="s">
        <v>4372</v>
      </c>
      <c r="C356" s="14" t="s">
        <v>4373</v>
      </c>
      <c r="D356" s="16">
        <v>45861</v>
      </c>
      <c r="E356" s="16"/>
      <c r="F356" s="14" t="s">
        <v>4374</v>
      </c>
      <c r="G356" s="14" t="s">
        <v>4375</v>
      </c>
      <c r="H356" s="14" t="s">
        <v>4376</v>
      </c>
      <c r="I356" s="15">
        <v>500</v>
      </c>
      <c r="J356" s="77">
        <v>5</v>
      </c>
      <c r="K356" s="92"/>
    </row>
    <row r="357" spans="1:11" ht="12.5" x14ac:dyDescent="0.25">
      <c r="A357" s="14" t="s">
        <v>3026</v>
      </c>
      <c r="B357" s="14" t="s">
        <v>4118</v>
      </c>
      <c r="C357" s="14" t="s">
        <v>4119</v>
      </c>
      <c r="D357" s="16">
        <v>45861</v>
      </c>
      <c r="E357" s="16"/>
      <c r="F357" s="14" t="s">
        <v>4120</v>
      </c>
      <c r="G357" s="14" t="s">
        <v>4121</v>
      </c>
      <c r="H357" s="14" t="s">
        <v>3154</v>
      </c>
      <c r="I357" s="15">
        <v>522.1</v>
      </c>
      <c r="J357" s="77">
        <v>5</v>
      </c>
      <c r="K357" s="92"/>
    </row>
    <row r="358" spans="1:11" ht="12.5" x14ac:dyDescent="0.25">
      <c r="A358" s="14" t="s">
        <v>3026</v>
      </c>
      <c r="B358" s="14" t="s">
        <v>4319</v>
      </c>
      <c r="C358" s="14" t="s">
        <v>4320</v>
      </c>
      <c r="D358" s="16">
        <v>45861</v>
      </c>
      <c r="E358" s="16"/>
      <c r="F358" s="14" t="s">
        <v>4266</v>
      </c>
      <c r="G358" s="14" t="s">
        <v>4317</v>
      </c>
      <c r="H358" s="14" t="s">
        <v>4318</v>
      </c>
      <c r="I358" s="15">
        <v>560</v>
      </c>
      <c r="J358" s="77">
        <v>5</v>
      </c>
      <c r="K358" s="92"/>
    </row>
    <row r="359" spans="1:11" ht="20" x14ac:dyDescent="0.25">
      <c r="A359" s="14" t="s">
        <v>3026</v>
      </c>
      <c r="B359" s="14" t="s">
        <v>4154</v>
      </c>
      <c r="C359" s="14" t="s">
        <v>3656</v>
      </c>
      <c r="D359" s="16">
        <v>45861</v>
      </c>
      <c r="E359" s="16"/>
      <c r="F359" s="14" t="s">
        <v>4155</v>
      </c>
      <c r="G359" s="14" t="s">
        <v>3754</v>
      </c>
      <c r="H359" s="14" t="s">
        <v>3755</v>
      </c>
      <c r="I359" s="15">
        <v>600</v>
      </c>
      <c r="J359" s="77">
        <v>3</v>
      </c>
      <c r="K359" s="92"/>
    </row>
    <row r="360" spans="1:11" ht="20" x14ac:dyDescent="0.25">
      <c r="A360" s="14" t="s">
        <v>3026</v>
      </c>
      <c r="B360" s="14" t="s">
        <v>4213</v>
      </c>
      <c r="C360" s="14" t="s">
        <v>4214</v>
      </c>
      <c r="D360" s="16">
        <v>45861</v>
      </c>
      <c r="E360" s="16"/>
      <c r="F360" s="14" t="s">
        <v>4215</v>
      </c>
      <c r="G360" s="14" t="s">
        <v>4216</v>
      </c>
      <c r="H360" s="14" t="s">
        <v>4217</v>
      </c>
      <c r="I360" s="15">
        <v>675</v>
      </c>
      <c r="J360" s="77">
        <v>3</v>
      </c>
      <c r="K360" s="92"/>
    </row>
    <row r="361" spans="1:11" ht="20" x14ac:dyDescent="0.25">
      <c r="A361" s="14" t="s">
        <v>3026</v>
      </c>
      <c r="B361" s="14" t="s">
        <v>4305</v>
      </c>
      <c r="C361" s="14" t="s">
        <v>4306</v>
      </c>
      <c r="D361" s="16">
        <v>45861</v>
      </c>
      <c r="E361" s="16"/>
      <c r="F361" s="14" t="s">
        <v>4307</v>
      </c>
      <c r="G361" s="14">
        <v>52063992</v>
      </c>
      <c r="H361" s="14" t="s">
        <v>4308</v>
      </c>
      <c r="I361" s="15">
        <v>675</v>
      </c>
      <c r="J361" s="77">
        <v>3</v>
      </c>
      <c r="K361" s="92"/>
    </row>
    <row r="362" spans="1:11" ht="20" x14ac:dyDescent="0.25">
      <c r="A362" s="14" t="s">
        <v>3026</v>
      </c>
      <c r="B362" s="14" t="s">
        <v>4315</v>
      </c>
      <c r="C362" s="14" t="s">
        <v>3666</v>
      </c>
      <c r="D362" s="16">
        <v>45861</v>
      </c>
      <c r="E362" s="16"/>
      <c r="F362" s="14" t="s">
        <v>4316</v>
      </c>
      <c r="G362" s="14" t="s">
        <v>4317</v>
      </c>
      <c r="H362" s="14" t="s">
        <v>4318</v>
      </c>
      <c r="I362" s="15">
        <v>675</v>
      </c>
      <c r="J362" s="77">
        <v>3</v>
      </c>
      <c r="K362" s="92"/>
    </row>
    <row r="363" spans="1:11" ht="12.5" x14ac:dyDescent="0.25">
      <c r="A363" s="14" t="s">
        <v>3026</v>
      </c>
      <c r="B363" s="14" t="s">
        <v>4339</v>
      </c>
      <c r="C363" s="14" t="s">
        <v>3621</v>
      </c>
      <c r="D363" s="16">
        <v>45861</v>
      </c>
      <c r="E363" s="16"/>
      <c r="F363" s="14" t="s">
        <v>4340</v>
      </c>
      <c r="G363" s="14" t="s">
        <v>4327</v>
      </c>
      <c r="H363" s="14" t="s">
        <v>4328</v>
      </c>
      <c r="I363" s="15">
        <v>675</v>
      </c>
      <c r="J363" s="77">
        <v>3</v>
      </c>
      <c r="K363" s="92"/>
    </row>
    <row r="364" spans="1:11" ht="12.5" x14ac:dyDescent="0.25">
      <c r="A364" s="14" t="s">
        <v>3026</v>
      </c>
      <c r="B364" s="14" t="s">
        <v>4377</v>
      </c>
      <c r="C364" s="14" t="s">
        <v>4378</v>
      </c>
      <c r="D364" s="16">
        <v>45861</v>
      </c>
      <c r="E364" s="16"/>
      <c r="F364" s="14" t="s">
        <v>4379</v>
      </c>
      <c r="G364" s="14" t="s">
        <v>4380</v>
      </c>
      <c r="H364" s="14" t="s">
        <v>4381</v>
      </c>
      <c r="I364" s="15">
        <v>675</v>
      </c>
      <c r="J364" s="77">
        <v>3</v>
      </c>
      <c r="K364" s="92"/>
    </row>
    <row r="365" spans="1:11" ht="12.5" x14ac:dyDescent="0.25">
      <c r="A365" s="14" t="s">
        <v>3026</v>
      </c>
      <c r="B365" s="14" t="s">
        <v>4205</v>
      </c>
      <c r="C365" s="14" t="s">
        <v>4206</v>
      </c>
      <c r="D365" s="16">
        <v>45861</v>
      </c>
      <c r="E365" s="16"/>
      <c r="F365" s="14" t="s">
        <v>4207</v>
      </c>
      <c r="G365" s="14" t="s">
        <v>4208</v>
      </c>
      <c r="H365" s="14" t="s">
        <v>4209</v>
      </c>
      <c r="I365" s="15">
        <v>750</v>
      </c>
      <c r="J365" s="77">
        <v>3</v>
      </c>
      <c r="K365" s="92"/>
    </row>
    <row r="366" spans="1:11" ht="20" x14ac:dyDescent="0.25">
      <c r="A366" s="14" t="s">
        <v>3026</v>
      </c>
      <c r="B366" s="14" t="s">
        <v>4297</v>
      </c>
      <c r="C366" s="14" t="s">
        <v>4298</v>
      </c>
      <c r="D366" s="16">
        <v>45861</v>
      </c>
      <c r="E366" s="16"/>
      <c r="F366" s="14" t="s">
        <v>4299</v>
      </c>
      <c r="G366" s="14">
        <v>56492642</v>
      </c>
      <c r="H366" s="14" t="s">
        <v>4300</v>
      </c>
      <c r="I366" s="15">
        <v>750</v>
      </c>
      <c r="J366" s="77">
        <v>3</v>
      </c>
      <c r="K366" s="92"/>
    </row>
    <row r="367" spans="1:11" ht="20" x14ac:dyDescent="0.25">
      <c r="A367" s="14" t="s">
        <v>3026</v>
      </c>
      <c r="B367" s="14" t="s">
        <v>4321</v>
      </c>
      <c r="C367" s="14" t="s">
        <v>3627</v>
      </c>
      <c r="D367" s="16">
        <v>45861</v>
      </c>
      <c r="E367" s="16"/>
      <c r="F367" s="14" t="s">
        <v>4322</v>
      </c>
      <c r="G367" s="14" t="s">
        <v>4317</v>
      </c>
      <c r="H367" s="14" t="s">
        <v>4318</v>
      </c>
      <c r="I367" s="15">
        <v>750</v>
      </c>
      <c r="J367" s="77">
        <v>3</v>
      </c>
      <c r="K367" s="92"/>
    </row>
    <row r="368" spans="1:11" ht="12.5" x14ac:dyDescent="0.25">
      <c r="A368" s="14" t="s">
        <v>3026</v>
      </c>
      <c r="B368" s="14" t="s">
        <v>4127</v>
      </c>
      <c r="C368" s="14" t="s">
        <v>4128</v>
      </c>
      <c r="D368" s="16">
        <v>45861</v>
      </c>
      <c r="E368" s="16"/>
      <c r="F368" s="14" t="s">
        <v>4129</v>
      </c>
      <c r="G368" s="14" t="s">
        <v>4125</v>
      </c>
      <c r="H368" s="14" t="s">
        <v>4126</v>
      </c>
      <c r="I368" s="15">
        <v>804</v>
      </c>
      <c r="J368" s="77">
        <v>3</v>
      </c>
      <c r="K368" s="92"/>
    </row>
    <row r="369" spans="1:11" ht="20" x14ac:dyDescent="0.25">
      <c r="A369" s="14" t="s">
        <v>3026</v>
      </c>
      <c r="B369" s="14" t="s">
        <v>4329</v>
      </c>
      <c r="C369" s="14" t="s">
        <v>4310</v>
      </c>
      <c r="D369" s="16">
        <v>45861</v>
      </c>
      <c r="E369" s="16"/>
      <c r="F369" s="14" t="s">
        <v>4330</v>
      </c>
      <c r="G369" s="14" t="s">
        <v>4327</v>
      </c>
      <c r="H369" s="14" t="s">
        <v>4328</v>
      </c>
      <c r="I369" s="15">
        <v>825</v>
      </c>
      <c r="J369" s="77">
        <v>3</v>
      </c>
      <c r="K369" s="92"/>
    </row>
    <row r="370" spans="1:11" ht="20" x14ac:dyDescent="0.25">
      <c r="A370" s="14" t="s">
        <v>3026</v>
      </c>
      <c r="B370" s="14" t="s">
        <v>4402</v>
      </c>
      <c r="C370" s="14" t="s">
        <v>4403</v>
      </c>
      <c r="D370" s="16">
        <v>45861</v>
      </c>
      <c r="E370" s="16"/>
      <c r="F370" s="14" t="s">
        <v>4404</v>
      </c>
      <c r="G370" s="14" t="s">
        <v>4405</v>
      </c>
      <c r="H370" s="14" t="s">
        <v>4300</v>
      </c>
      <c r="I370" s="15">
        <v>825</v>
      </c>
      <c r="J370" s="77">
        <v>3</v>
      </c>
      <c r="K370" s="92"/>
    </row>
    <row r="371" spans="1:11" ht="20" x14ac:dyDescent="0.25">
      <c r="A371" s="14" t="s">
        <v>3026</v>
      </c>
      <c r="B371" s="14" t="s">
        <v>4335</v>
      </c>
      <c r="C371" s="14" t="s">
        <v>3697</v>
      </c>
      <c r="D371" s="16">
        <v>45861</v>
      </c>
      <c r="E371" s="16"/>
      <c r="F371" s="14" t="s">
        <v>4336</v>
      </c>
      <c r="G371" s="14" t="s">
        <v>4327</v>
      </c>
      <c r="H371" s="14" t="s">
        <v>4328</v>
      </c>
      <c r="I371" s="15">
        <v>900</v>
      </c>
      <c r="J371" s="77">
        <v>3</v>
      </c>
      <c r="K371" s="92"/>
    </row>
    <row r="372" spans="1:11" ht="20" x14ac:dyDescent="0.25">
      <c r="A372" s="14" t="s">
        <v>3026</v>
      </c>
      <c r="B372" s="14" t="s">
        <v>4344</v>
      </c>
      <c r="C372" s="14" t="s">
        <v>4345</v>
      </c>
      <c r="D372" s="16">
        <v>45861</v>
      </c>
      <c r="E372" s="16"/>
      <c r="F372" s="14" t="s">
        <v>4346</v>
      </c>
      <c r="G372" s="14" t="s">
        <v>4203</v>
      </c>
      <c r="H372" s="14" t="s">
        <v>4204</v>
      </c>
      <c r="I372" s="15">
        <v>920</v>
      </c>
      <c r="J372" s="77">
        <v>5</v>
      </c>
      <c r="K372" s="92"/>
    </row>
    <row r="373" spans="1:11" ht="20" x14ac:dyDescent="0.25">
      <c r="A373" s="14" t="s">
        <v>3026</v>
      </c>
      <c r="B373" s="14" t="s">
        <v>4341</v>
      </c>
      <c r="C373" s="14" t="s">
        <v>4342</v>
      </c>
      <c r="D373" s="16">
        <v>45861</v>
      </c>
      <c r="E373" s="16"/>
      <c r="F373" s="14" t="s">
        <v>4343</v>
      </c>
      <c r="G373" s="14" t="s">
        <v>4203</v>
      </c>
      <c r="H373" s="14" t="s">
        <v>4204</v>
      </c>
      <c r="I373" s="15">
        <v>940</v>
      </c>
      <c r="J373" s="77">
        <v>5</v>
      </c>
      <c r="K373" s="92"/>
    </row>
    <row r="374" spans="1:11" ht="20" x14ac:dyDescent="0.25">
      <c r="A374" s="14" t="s">
        <v>3026</v>
      </c>
      <c r="B374" s="14" t="s">
        <v>4210</v>
      </c>
      <c r="C374" s="14" t="s">
        <v>4211</v>
      </c>
      <c r="D374" s="16">
        <v>45861</v>
      </c>
      <c r="E374" s="16"/>
      <c r="F374" s="14" t="s">
        <v>4212</v>
      </c>
      <c r="G374" s="14" t="s">
        <v>4208</v>
      </c>
      <c r="H374" s="14" t="s">
        <v>4209</v>
      </c>
      <c r="I374" s="15">
        <v>975</v>
      </c>
      <c r="J374" s="77">
        <v>3</v>
      </c>
      <c r="K374" s="92"/>
    </row>
    <row r="375" spans="1:11" ht="20" x14ac:dyDescent="0.25">
      <c r="A375" s="14" t="s">
        <v>3026</v>
      </c>
      <c r="B375" s="14" t="s">
        <v>4218</v>
      </c>
      <c r="C375" s="14" t="s">
        <v>4219</v>
      </c>
      <c r="D375" s="16">
        <v>45861</v>
      </c>
      <c r="E375" s="16"/>
      <c r="F375" s="14" t="s">
        <v>4220</v>
      </c>
      <c r="G375" s="14" t="s">
        <v>4221</v>
      </c>
      <c r="H375" s="14" t="s">
        <v>4222</v>
      </c>
      <c r="I375" s="15">
        <v>975</v>
      </c>
      <c r="J375" s="77">
        <v>3</v>
      </c>
      <c r="K375" s="92"/>
    </row>
    <row r="376" spans="1:11" ht="20" x14ac:dyDescent="0.25">
      <c r="A376" s="14" t="s">
        <v>3026</v>
      </c>
      <c r="B376" s="14" t="s">
        <v>4267</v>
      </c>
      <c r="C376" s="14" t="s">
        <v>182</v>
      </c>
      <c r="D376" s="16">
        <v>45861</v>
      </c>
      <c r="E376" s="16"/>
      <c r="F376" s="14" t="s">
        <v>4268</v>
      </c>
      <c r="G376" s="14" t="s">
        <v>4269</v>
      </c>
      <c r="H376" s="14" t="s">
        <v>4270</v>
      </c>
      <c r="I376" s="15">
        <v>975</v>
      </c>
      <c r="J376" s="77">
        <v>3</v>
      </c>
      <c r="K376" s="92"/>
    </row>
    <row r="377" spans="1:11" ht="20" x14ac:dyDescent="0.25">
      <c r="A377" s="14" t="s">
        <v>3026</v>
      </c>
      <c r="B377" s="14" t="s">
        <v>4309</v>
      </c>
      <c r="C377" s="14" t="s">
        <v>4310</v>
      </c>
      <c r="D377" s="16">
        <v>45861</v>
      </c>
      <c r="E377" s="16"/>
      <c r="F377" s="14" t="s">
        <v>4311</v>
      </c>
      <c r="G377" s="14">
        <v>52063992</v>
      </c>
      <c r="H377" s="14" t="s">
        <v>4308</v>
      </c>
      <c r="I377" s="15">
        <v>975</v>
      </c>
      <c r="J377" s="77">
        <v>3</v>
      </c>
      <c r="K377" s="92"/>
    </row>
    <row r="378" spans="1:11" ht="20" x14ac:dyDescent="0.25">
      <c r="A378" s="14" t="s">
        <v>3026</v>
      </c>
      <c r="B378" s="14" t="s">
        <v>4312</v>
      </c>
      <c r="C378" s="14" t="s">
        <v>4313</v>
      </c>
      <c r="D378" s="16">
        <v>45861</v>
      </c>
      <c r="E378" s="16"/>
      <c r="F378" s="14" t="s">
        <v>4268</v>
      </c>
      <c r="G378" s="14">
        <v>41685547</v>
      </c>
      <c r="H378" s="14" t="s">
        <v>4314</v>
      </c>
      <c r="I378" s="15">
        <v>975</v>
      </c>
      <c r="J378" s="77">
        <v>3</v>
      </c>
      <c r="K378" s="92"/>
    </row>
    <row r="379" spans="1:11" ht="20" x14ac:dyDescent="0.25">
      <c r="A379" s="14" t="s">
        <v>3026</v>
      </c>
      <c r="B379" s="14" t="s">
        <v>4367</v>
      </c>
      <c r="C379" s="14" t="s">
        <v>4368</v>
      </c>
      <c r="D379" s="16">
        <v>45861</v>
      </c>
      <c r="E379" s="16"/>
      <c r="F379" s="14" t="s">
        <v>4369</v>
      </c>
      <c r="G379" s="14" t="s">
        <v>4370</v>
      </c>
      <c r="H379" s="14" t="s">
        <v>4371</v>
      </c>
      <c r="I379" s="15">
        <v>975</v>
      </c>
      <c r="J379" s="77">
        <v>3</v>
      </c>
      <c r="K379" s="92"/>
    </row>
    <row r="380" spans="1:11" ht="20" x14ac:dyDescent="0.25">
      <c r="A380" s="14" t="s">
        <v>3026</v>
      </c>
      <c r="B380" s="14" t="s">
        <v>4385</v>
      </c>
      <c r="C380" s="14" t="s">
        <v>4386</v>
      </c>
      <c r="D380" s="16">
        <v>45861</v>
      </c>
      <c r="E380" s="16"/>
      <c r="F380" s="14" t="s">
        <v>4387</v>
      </c>
      <c r="G380" s="14" t="s">
        <v>4388</v>
      </c>
      <c r="H380" s="14" t="s">
        <v>4389</v>
      </c>
      <c r="I380" s="15">
        <v>975</v>
      </c>
      <c r="J380" s="77">
        <v>3</v>
      </c>
      <c r="K380" s="92"/>
    </row>
    <row r="381" spans="1:11" ht="12.5" x14ac:dyDescent="0.25">
      <c r="A381" s="14" t="s">
        <v>3026</v>
      </c>
      <c r="B381" s="14" t="s">
        <v>4271</v>
      </c>
      <c r="C381" s="14" t="s">
        <v>3842</v>
      </c>
      <c r="D381" s="16">
        <v>45861</v>
      </c>
      <c r="E381" s="16"/>
      <c r="F381" s="14" t="s">
        <v>4272</v>
      </c>
      <c r="G381" s="14" t="s">
        <v>4273</v>
      </c>
      <c r="H381" s="14" t="s">
        <v>4274</v>
      </c>
      <c r="I381" s="15">
        <v>1092.68</v>
      </c>
      <c r="J381" s="77">
        <v>5</v>
      </c>
      <c r="K381" s="92"/>
    </row>
    <row r="382" spans="1:11" ht="12.5" x14ac:dyDescent="0.25">
      <c r="A382" s="14" t="s">
        <v>3026</v>
      </c>
      <c r="B382" s="14" t="s">
        <v>4238</v>
      </c>
      <c r="C382" s="14" t="s">
        <v>4239</v>
      </c>
      <c r="D382" s="16">
        <v>45861</v>
      </c>
      <c r="E382" s="16"/>
      <c r="F382" s="14" t="s">
        <v>4240</v>
      </c>
      <c r="G382" s="14" t="s">
        <v>4241</v>
      </c>
      <c r="H382" s="14" t="s">
        <v>4242</v>
      </c>
      <c r="I382" s="15">
        <v>1320</v>
      </c>
      <c r="J382" s="77">
        <v>5</v>
      </c>
      <c r="K382" s="92"/>
    </row>
    <row r="383" spans="1:11" ht="20" x14ac:dyDescent="0.25">
      <c r="A383" s="14" t="s">
        <v>3026</v>
      </c>
      <c r="B383" s="14" t="s">
        <v>4200</v>
      </c>
      <c r="C383" s="14" t="s">
        <v>4201</v>
      </c>
      <c r="D383" s="16">
        <v>45861</v>
      </c>
      <c r="E383" s="16"/>
      <c r="F383" s="14" t="s">
        <v>4202</v>
      </c>
      <c r="G383" s="14" t="s">
        <v>4203</v>
      </c>
      <c r="H383" s="14" t="s">
        <v>4204</v>
      </c>
      <c r="I383" s="15">
        <v>1440</v>
      </c>
      <c r="J383" s="77">
        <v>5</v>
      </c>
      <c r="K383" s="92"/>
    </row>
    <row r="384" spans="1:11" ht="20" x14ac:dyDescent="0.25">
      <c r="A384" s="14" t="s">
        <v>3026</v>
      </c>
      <c r="B384" s="14" t="s">
        <v>4109</v>
      </c>
      <c r="C384" s="14" t="s">
        <v>4110</v>
      </c>
      <c r="D384" s="16">
        <v>45861</v>
      </c>
      <c r="E384" s="16"/>
      <c r="F384" s="14" t="s">
        <v>4111</v>
      </c>
      <c r="G384" s="14" t="s">
        <v>3103</v>
      </c>
      <c r="H384" s="14" t="s">
        <v>3104</v>
      </c>
      <c r="I384" s="15">
        <v>2500</v>
      </c>
      <c r="J384" s="77" t="s">
        <v>3473</v>
      </c>
      <c r="K384" s="92"/>
    </row>
    <row r="385" spans="1:11" ht="20" x14ac:dyDescent="0.25">
      <c r="A385" s="14" t="s">
        <v>3026</v>
      </c>
      <c r="B385" s="14" t="s">
        <v>4141</v>
      </c>
      <c r="C385" s="14" t="s">
        <v>4142</v>
      </c>
      <c r="D385" s="16">
        <v>45861</v>
      </c>
      <c r="E385" s="16"/>
      <c r="F385" s="14" t="s">
        <v>4143</v>
      </c>
      <c r="G385" s="14" t="s">
        <v>4144</v>
      </c>
      <c r="H385" s="14" t="s">
        <v>4145</v>
      </c>
      <c r="I385" s="15">
        <v>4395</v>
      </c>
      <c r="J385" s="77">
        <v>3</v>
      </c>
      <c r="K385" s="92"/>
    </row>
    <row r="386" spans="1:11" ht="12.5" x14ac:dyDescent="0.25">
      <c r="A386" s="14" t="s">
        <v>3026</v>
      </c>
      <c r="B386" s="14" t="s">
        <v>4275</v>
      </c>
      <c r="C386" s="14" t="s">
        <v>3699</v>
      </c>
      <c r="D386" s="16">
        <v>45861</v>
      </c>
      <c r="E386" s="16"/>
      <c r="F386" s="14" t="s">
        <v>4276</v>
      </c>
      <c r="G386" s="14" t="s">
        <v>4273</v>
      </c>
      <c r="H386" s="14" t="s">
        <v>4274</v>
      </c>
      <c r="I386" s="15">
        <v>4448</v>
      </c>
      <c r="J386" s="77">
        <v>5</v>
      </c>
      <c r="K386" s="92"/>
    </row>
    <row r="387" spans="1:11" ht="12.5" x14ac:dyDescent="0.25">
      <c r="A387" s="14" t="s">
        <v>3026</v>
      </c>
      <c r="B387" s="14" t="s">
        <v>4133</v>
      </c>
      <c r="C387" s="14" t="s">
        <v>4134</v>
      </c>
      <c r="D387" s="16">
        <v>45861</v>
      </c>
      <c r="E387" s="16"/>
      <c r="F387" s="14" t="s">
        <v>4135</v>
      </c>
      <c r="G387" s="14" t="s">
        <v>4136</v>
      </c>
      <c r="H387" s="14" t="s">
        <v>4137</v>
      </c>
      <c r="I387" s="15">
        <v>4532.1000000000004</v>
      </c>
      <c r="J387" s="77">
        <v>3</v>
      </c>
      <c r="K387" s="92"/>
    </row>
    <row r="388" spans="1:11" ht="20" x14ac:dyDescent="0.25">
      <c r="A388" s="14" t="s">
        <v>3026</v>
      </c>
      <c r="B388" s="14" t="s">
        <v>4390</v>
      </c>
      <c r="C388" s="14" t="s">
        <v>4391</v>
      </c>
      <c r="D388" s="16">
        <v>45861</v>
      </c>
      <c r="E388" s="16"/>
      <c r="F388" s="14" t="s">
        <v>4392</v>
      </c>
      <c r="G388" s="14" t="s">
        <v>4393</v>
      </c>
      <c r="H388" s="14" t="s">
        <v>4394</v>
      </c>
      <c r="I388" s="15">
        <v>4567.63</v>
      </c>
      <c r="J388" s="77">
        <v>3</v>
      </c>
      <c r="K388" s="92"/>
    </row>
    <row r="389" spans="1:11" ht="12.5" x14ac:dyDescent="0.25">
      <c r="A389" s="14" t="s">
        <v>3026</v>
      </c>
      <c r="B389" s="14" t="s">
        <v>4149</v>
      </c>
      <c r="C389" s="14" t="s">
        <v>4150</v>
      </c>
      <c r="D389" s="16">
        <v>45861</v>
      </c>
      <c r="E389" s="16"/>
      <c r="F389" s="14" t="s">
        <v>4151</v>
      </c>
      <c r="G389" s="14" t="s">
        <v>4152</v>
      </c>
      <c r="H389" s="14" t="s">
        <v>4153</v>
      </c>
      <c r="I389" s="15">
        <v>5953.2</v>
      </c>
      <c r="J389" s="77">
        <v>3</v>
      </c>
      <c r="K389" s="92"/>
    </row>
    <row r="390" spans="1:11" ht="12.5" x14ac:dyDescent="0.25">
      <c r="A390" s="14" t="s">
        <v>3026</v>
      </c>
      <c r="B390" s="14" t="s">
        <v>4138</v>
      </c>
      <c r="C390" s="14" t="s">
        <v>4139</v>
      </c>
      <c r="D390" s="16">
        <v>45861</v>
      </c>
      <c r="E390" s="16"/>
      <c r="F390" s="14" t="s">
        <v>4140</v>
      </c>
      <c r="G390" s="14" t="s">
        <v>4136</v>
      </c>
      <c r="H390" s="14" t="s">
        <v>4137</v>
      </c>
      <c r="I390" s="15">
        <v>6069.5</v>
      </c>
      <c r="J390" s="77">
        <v>3</v>
      </c>
      <c r="K390" s="92"/>
    </row>
    <row r="391" spans="1:11" ht="20" x14ac:dyDescent="0.25">
      <c r="A391" s="14" t="s">
        <v>3026</v>
      </c>
      <c r="B391" s="14" t="s">
        <v>4292</v>
      </c>
      <c r="C391" s="14" t="s">
        <v>4293</v>
      </c>
      <c r="D391" s="16">
        <v>45861</v>
      </c>
      <c r="E391" s="16"/>
      <c r="F391" s="14" t="s">
        <v>4294</v>
      </c>
      <c r="G391" s="14" t="s">
        <v>4295</v>
      </c>
      <c r="H391" s="14" t="s">
        <v>4296</v>
      </c>
      <c r="I391" s="15">
        <v>7590.18</v>
      </c>
      <c r="J391" s="77">
        <v>3</v>
      </c>
      <c r="K391" s="92"/>
    </row>
    <row r="392" spans="1:11" ht="12.5" x14ac:dyDescent="0.25">
      <c r="A392" s="14" t="s">
        <v>3026</v>
      </c>
      <c r="B392" s="14" t="s">
        <v>4255</v>
      </c>
      <c r="C392" s="14" t="s">
        <v>4256</v>
      </c>
      <c r="D392" s="16">
        <v>45861</v>
      </c>
      <c r="E392" s="16"/>
      <c r="F392" s="14" t="s">
        <v>4257</v>
      </c>
      <c r="G392" s="14" t="s">
        <v>4125</v>
      </c>
      <c r="H392" s="14" t="s">
        <v>4126</v>
      </c>
      <c r="I392" s="15">
        <v>8131.68</v>
      </c>
      <c r="J392" s="77">
        <v>3</v>
      </c>
      <c r="K392" s="92"/>
    </row>
    <row r="393" spans="1:11" ht="12.5" x14ac:dyDescent="0.25">
      <c r="A393" s="14" t="s">
        <v>3026</v>
      </c>
      <c r="B393" s="14" t="s">
        <v>4398</v>
      </c>
      <c r="C393" s="14" t="s">
        <v>4399</v>
      </c>
      <c r="D393" s="16">
        <v>45861</v>
      </c>
      <c r="E393" s="16"/>
      <c r="F393" s="14" t="s">
        <v>4400</v>
      </c>
      <c r="G393" s="14" t="s">
        <v>4401</v>
      </c>
      <c r="H393" s="14" t="s">
        <v>3159</v>
      </c>
      <c r="I393" s="15">
        <v>8343.6</v>
      </c>
      <c r="J393" s="77">
        <v>3</v>
      </c>
      <c r="K393" s="92"/>
    </row>
    <row r="394" spans="1:11" ht="20" x14ac:dyDescent="0.25">
      <c r="A394" s="14" t="s">
        <v>3026</v>
      </c>
      <c r="B394" s="14" t="s">
        <v>4192</v>
      </c>
      <c r="C394" s="14" t="s">
        <v>4193</v>
      </c>
      <c r="D394" s="16">
        <v>45861</v>
      </c>
      <c r="E394" s="16"/>
      <c r="F394" s="14" t="s">
        <v>4194</v>
      </c>
      <c r="G394" s="14" t="s">
        <v>4195</v>
      </c>
      <c r="H394" s="14" t="s">
        <v>4196</v>
      </c>
      <c r="I394" s="15">
        <v>9903.6</v>
      </c>
      <c r="J394" s="77">
        <v>5</v>
      </c>
      <c r="K394" s="92"/>
    </row>
    <row r="395" spans="1:11" ht="20" x14ac:dyDescent="0.25">
      <c r="A395" s="14" t="s">
        <v>3026</v>
      </c>
      <c r="B395" s="14" t="s">
        <v>4112</v>
      </c>
      <c r="C395" s="14" t="s">
        <v>4113</v>
      </c>
      <c r="D395" s="16">
        <v>45861</v>
      </c>
      <c r="E395" s="16"/>
      <c r="F395" s="14" t="s">
        <v>4114</v>
      </c>
      <c r="G395" s="14" t="s">
        <v>3103</v>
      </c>
      <c r="H395" s="14" t="s">
        <v>3104</v>
      </c>
      <c r="I395" s="15">
        <v>9970</v>
      </c>
      <c r="J395" s="77" t="s">
        <v>3473</v>
      </c>
      <c r="K395" s="92"/>
    </row>
    <row r="396" spans="1:11" ht="20" x14ac:dyDescent="0.25">
      <c r="A396" s="14" t="s">
        <v>3026</v>
      </c>
      <c r="B396" s="14" t="s">
        <v>4122</v>
      </c>
      <c r="C396" s="14" t="s">
        <v>4123</v>
      </c>
      <c r="D396" s="16">
        <v>45861</v>
      </c>
      <c r="E396" s="16"/>
      <c r="F396" s="14" t="s">
        <v>4124</v>
      </c>
      <c r="G396" s="14" t="s">
        <v>4125</v>
      </c>
      <c r="H396" s="14" t="s">
        <v>4126</v>
      </c>
      <c r="I396" s="15">
        <v>10665.38</v>
      </c>
      <c r="J396" s="77">
        <v>3</v>
      </c>
      <c r="K396" s="92"/>
    </row>
    <row r="397" spans="1:11" ht="20" x14ac:dyDescent="0.25">
      <c r="A397" s="14" t="s">
        <v>3026</v>
      </c>
      <c r="B397" s="14" t="s">
        <v>4197</v>
      </c>
      <c r="C397" s="14" t="s">
        <v>4198</v>
      </c>
      <c r="D397" s="16">
        <v>45861</v>
      </c>
      <c r="E397" s="16"/>
      <c r="F397" s="14" t="s">
        <v>4199</v>
      </c>
      <c r="G397" s="14" t="s">
        <v>4195</v>
      </c>
      <c r="H397" s="14" t="s">
        <v>4196</v>
      </c>
      <c r="I397" s="15">
        <v>11892.7</v>
      </c>
      <c r="J397" s="77">
        <v>5</v>
      </c>
      <c r="K397" s="92"/>
    </row>
    <row r="398" spans="1:11" ht="20" x14ac:dyDescent="0.25">
      <c r="A398" s="14" t="s">
        <v>3026</v>
      </c>
      <c r="B398" s="14" t="s">
        <v>4146</v>
      </c>
      <c r="C398" s="14" t="s">
        <v>4147</v>
      </c>
      <c r="D398" s="16">
        <v>45861</v>
      </c>
      <c r="E398" s="16"/>
      <c r="F398" s="14" t="s">
        <v>4148</v>
      </c>
      <c r="G398" s="14" t="s">
        <v>4144</v>
      </c>
      <c r="H398" s="14" t="s">
        <v>4145</v>
      </c>
      <c r="I398" s="15">
        <v>16155.63</v>
      </c>
      <c r="J398" s="77">
        <v>3</v>
      </c>
      <c r="K398" s="92"/>
    </row>
    <row r="399" spans="1:11" ht="20" x14ac:dyDescent="0.25">
      <c r="A399" s="14" t="s">
        <v>3026</v>
      </c>
      <c r="B399" s="14" t="s">
        <v>4234</v>
      </c>
      <c r="C399" s="14" t="s">
        <v>4235</v>
      </c>
      <c r="D399" s="16">
        <v>45861</v>
      </c>
      <c r="E399" s="16"/>
      <c r="F399" s="14" t="s">
        <v>4236</v>
      </c>
      <c r="G399" s="14" t="s">
        <v>4237</v>
      </c>
      <c r="H399" s="14" t="s">
        <v>3050</v>
      </c>
      <c r="I399" s="15">
        <v>16534</v>
      </c>
      <c r="J399" s="77" t="s">
        <v>3573</v>
      </c>
      <c r="K399" s="92"/>
    </row>
    <row r="400" spans="1:11" ht="12.5" x14ac:dyDescent="0.25">
      <c r="A400" s="14" t="s">
        <v>3026</v>
      </c>
      <c r="B400" s="14" t="s">
        <v>4277</v>
      </c>
      <c r="C400" s="14" t="s">
        <v>4278</v>
      </c>
      <c r="D400" s="16">
        <v>45861</v>
      </c>
      <c r="E400" s="16"/>
      <c r="F400" s="14" t="s">
        <v>4279</v>
      </c>
      <c r="G400" s="14" t="s">
        <v>4273</v>
      </c>
      <c r="H400" s="14" t="s">
        <v>4274</v>
      </c>
      <c r="I400" s="15">
        <v>17346.34</v>
      </c>
      <c r="J400" s="77">
        <v>5</v>
      </c>
      <c r="K400" s="92"/>
    </row>
    <row r="401" spans="1:11" ht="20" x14ac:dyDescent="0.25">
      <c r="A401" s="14" t="s">
        <v>3026</v>
      </c>
      <c r="B401" s="14" t="s">
        <v>4249</v>
      </c>
      <c r="C401" s="14" t="s">
        <v>4250</v>
      </c>
      <c r="D401" s="16">
        <v>45861</v>
      </c>
      <c r="E401" s="16"/>
      <c r="F401" s="14" t="s">
        <v>4251</v>
      </c>
      <c r="G401" s="14" t="s">
        <v>4121</v>
      </c>
      <c r="H401" s="14" t="s">
        <v>3154</v>
      </c>
      <c r="I401" s="15">
        <v>18620.23</v>
      </c>
      <c r="J401" s="77">
        <v>3</v>
      </c>
      <c r="K401" s="92"/>
    </row>
    <row r="402" spans="1:11" ht="12.5" x14ac:dyDescent="0.25">
      <c r="A402" s="14" t="s">
        <v>3026</v>
      </c>
      <c r="B402" s="14" t="s">
        <v>4252</v>
      </c>
      <c r="C402" s="14" t="s">
        <v>4253</v>
      </c>
      <c r="D402" s="16">
        <v>45861</v>
      </c>
      <c r="E402" s="16"/>
      <c r="F402" s="14" t="s">
        <v>4254</v>
      </c>
      <c r="G402" s="14" t="s">
        <v>4121</v>
      </c>
      <c r="H402" s="14" t="s">
        <v>3154</v>
      </c>
      <c r="I402" s="15">
        <v>26502.799999999999</v>
      </c>
      <c r="J402" s="77">
        <v>3</v>
      </c>
      <c r="K402" s="92"/>
    </row>
    <row r="403" spans="1:11" ht="20" x14ac:dyDescent="0.25">
      <c r="A403" s="14" t="s">
        <v>3026</v>
      </c>
      <c r="B403" s="14">
        <v>5125001878</v>
      </c>
      <c r="C403" s="14">
        <v>2225000439</v>
      </c>
      <c r="D403" s="16">
        <v>45861</v>
      </c>
      <c r="E403" s="16">
        <v>45960</v>
      </c>
      <c r="F403" s="14" t="s">
        <v>3027</v>
      </c>
      <c r="G403" s="14">
        <v>46320768</v>
      </c>
      <c r="H403" s="14" t="s">
        <v>3028</v>
      </c>
      <c r="I403" s="15">
        <v>28812.1</v>
      </c>
      <c r="J403" s="77">
        <v>5</v>
      </c>
      <c r="K403" s="92"/>
    </row>
    <row r="404" spans="1:11" ht="20" x14ac:dyDescent="0.25">
      <c r="A404" s="14" t="s">
        <v>3026</v>
      </c>
      <c r="B404" s="14" t="s">
        <v>4285</v>
      </c>
      <c r="C404" s="14" t="s">
        <v>4286</v>
      </c>
      <c r="D404" s="16">
        <v>45861</v>
      </c>
      <c r="E404" s="16"/>
      <c r="F404" s="14" t="s">
        <v>4287</v>
      </c>
      <c r="G404" s="14" t="s">
        <v>4288</v>
      </c>
      <c r="H404" s="14" t="s">
        <v>4289</v>
      </c>
      <c r="I404" s="15">
        <v>32350</v>
      </c>
      <c r="J404" s="77">
        <v>3</v>
      </c>
      <c r="K404" s="92"/>
    </row>
    <row r="405" spans="1:11" ht="12.5" x14ac:dyDescent="0.25">
      <c r="A405" s="14" t="s">
        <v>3026</v>
      </c>
      <c r="B405" s="14" t="s">
        <v>4232</v>
      </c>
      <c r="C405" s="14" t="s">
        <v>3688</v>
      </c>
      <c r="D405" s="16">
        <v>45861</v>
      </c>
      <c r="E405" s="16"/>
      <c r="F405" s="14" t="s">
        <v>4233</v>
      </c>
      <c r="G405" s="14" t="s">
        <v>3101</v>
      </c>
      <c r="H405" s="14" t="s">
        <v>3102</v>
      </c>
      <c r="I405" s="15">
        <v>37500</v>
      </c>
      <c r="J405" s="77">
        <v>5</v>
      </c>
      <c r="K405" s="92"/>
    </row>
    <row r="406" spans="1:11" ht="20" x14ac:dyDescent="0.25">
      <c r="A406" s="14" t="s">
        <v>3026</v>
      </c>
      <c r="B406" s="14" t="s">
        <v>4359</v>
      </c>
      <c r="C406" s="14" t="s">
        <v>4298</v>
      </c>
      <c r="D406" s="16">
        <v>45861</v>
      </c>
      <c r="E406" s="16"/>
      <c r="F406" s="14" t="s">
        <v>4360</v>
      </c>
      <c r="G406" s="14" t="s">
        <v>4361</v>
      </c>
      <c r="H406" s="14" t="s">
        <v>4362</v>
      </c>
      <c r="I406" s="15">
        <v>41313.4</v>
      </c>
      <c r="J406" s="77">
        <v>3</v>
      </c>
      <c r="K406" s="92"/>
    </row>
    <row r="407" spans="1:11" ht="20" x14ac:dyDescent="0.25">
      <c r="A407" s="14" t="s">
        <v>3026</v>
      </c>
      <c r="B407" s="14" t="s">
        <v>4258</v>
      </c>
      <c r="C407" s="14" t="s">
        <v>4259</v>
      </c>
      <c r="D407" s="16">
        <v>45861</v>
      </c>
      <c r="E407" s="16"/>
      <c r="F407" s="14" t="s">
        <v>4260</v>
      </c>
      <c r="G407" s="14" t="s">
        <v>4125</v>
      </c>
      <c r="H407" s="14" t="s">
        <v>4126</v>
      </c>
      <c r="I407" s="15">
        <v>41498.04</v>
      </c>
      <c r="J407" s="77">
        <v>3</v>
      </c>
      <c r="K407" s="92"/>
    </row>
    <row r="408" spans="1:11" ht="20" x14ac:dyDescent="0.25">
      <c r="A408" s="14" t="s">
        <v>3026</v>
      </c>
      <c r="B408" s="14" t="s">
        <v>4226</v>
      </c>
      <c r="C408" s="14" t="s">
        <v>4227</v>
      </c>
      <c r="D408" s="16">
        <v>45861</v>
      </c>
      <c r="E408" s="16"/>
      <c r="F408" s="14" t="s">
        <v>4228</v>
      </c>
      <c r="G408" s="14" t="s">
        <v>3111</v>
      </c>
      <c r="H408" s="14" t="s">
        <v>3112</v>
      </c>
      <c r="I408" s="15">
        <v>75000</v>
      </c>
      <c r="J408" s="77" t="s">
        <v>4117</v>
      </c>
      <c r="K408" s="92"/>
    </row>
    <row r="409" spans="1:11" ht="12.5" x14ac:dyDescent="0.25">
      <c r="A409" s="14" t="s">
        <v>3026</v>
      </c>
      <c r="B409" s="14" t="s">
        <v>4229</v>
      </c>
      <c r="C409" s="14" t="s">
        <v>4230</v>
      </c>
      <c r="D409" s="16">
        <v>45861</v>
      </c>
      <c r="E409" s="16"/>
      <c r="F409" s="14" t="s">
        <v>4231</v>
      </c>
      <c r="G409" s="14" t="s">
        <v>3105</v>
      </c>
      <c r="H409" s="14" t="s">
        <v>3579</v>
      </c>
      <c r="I409" s="15">
        <v>87500</v>
      </c>
      <c r="J409" s="77" t="s">
        <v>4117</v>
      </c>
      <c r="K409" s="92"/>
    </row>
    <row r="410" spans="1:11" ht="20" x14ac:dyDescent="0.25">
      <c r="A410" s="14" t="s">
        <v>3026</v>
      </c>
      <c r="B410" s="14" t="s">
        <v>4115</v>
      </c>
      <c r="C410" s="14" t="s">
        <v>3635</v>
      </c>
      <c r="D410" s="16">
        <v>45861</v>
      </c>
      <c r="E410" s="16"/>
      <c r="F410" s="14" t="s">
        <v>4116</v>
      </c>
      <c r="G410" s="14" t="s">
        <v>3103</v>
      </c>
      <c r="H410" s="14" t="s">
        <v>3104</v>
      </c>
      <c r="I410" s="15">
        <v>100000</v>
      </c>
      <c r="J410" s="77" t="s">
        <v>4117</v>
      </c>
      <c r="K410" s="92"/>
    </row>
    <row r="411" spans="1:11" ht="12.5" x14ac:dyDescent="0.25">
      <c r="A411" s="14" t="s">
        <v>3026</v>
      </c>
      <c r="B411" s="14" t="s">
        <v>4506</v>
      </c>
      <c r="C411" s="14" t="s">
        <v>4507</v>
      </c>
      <c r="D411" s="16">
        <v>45862</v>
      </c>
      <c r="E411" s="16"/>
      <c r="F411" s="14" t="s">
        <v>4508</v>
      </c>
      <c r="G411" s="14" t="s">
        <v>4509</v>
      </c>
      <c r="H411" s="14" t="s">
        <v>4510</v>
      </c>
      <c r="I411" s="15">
        <v>31</v>
      </c>
      <c r="J411" s="77">
        <v>5</v>
      </c>
      <c r="K411" s="92"/>
    </row>
    <row r="412" spans="1:11" ht="12.5" x14ac:dyDescent="0.25">
      <c r="A412" s="14" t="s">
        <v>3026</v>
      </c>
      <c r="B412" s="14" t="s">
        <v>4529</v>
      </c>
      <c r="C412" s="14" t="s">
        <v>4530</v>
      </c>
      <c r="D412" s="16">
        <v>45862</v>
      </c>
      <c r="E412" s="16"/>
      <c r="F412" s="14" t="s">
        <v>4531</v>
      </c>
      <c r="G412" s="14" t="s">
        <v>4509</v>
      </c>
      <c r="H412" s="14" t="s">
        <v>4510</v>
      </c>
      <c r="I412" s="15">
        <v>32</v>
      </c>
      <c r="J412" s="77">
        <v>5</v>
      </c>
      <c r="K412" s="92"/>
    </row>
    <row r="413" spans="1:11" ht="12.5" x14ac:dyDescent="0.25">
      <c r="A413" s="14" t="s">
        <v>3026</v>
      </c>
      <c r="B413" s="14" t="s">
        <v>4544</v>
      </c>
      <c r="C413" s="14" t="s">
        <v>4545</v>
      </c>
      <c r="D413" s="16">
        <v>45862</v>
      </c>
      <c r="E413" s="16"/>
      <c r="F413" s="14" t="s">
        <v>4546</v>
      </c>
      <c r="G413" s="14" t="s">
        <v>4509</v>
      </c>
      <c r="H413" s="14" t="s">
        <v>4510</v>
      </c>
      <c r="I413" s="15">
        <v>39</v>
      </c>
      <c r="J413" s="77">
        <v>5</v>
      </c>
      <c r="K413" s="92"/>
    </row>
    <row r="414" spans="1:11" ht="12.5" x14ac:dyDescent="0.25">
      <c r="A414" s="14" t="s">
        <v>3026</v>
      </c>
      <c r="B414" s="14" t="s">
        <v>4511</v>
      </c>
      <c r="C414" s="14" t="s">
        <v>4512</v>
      </c>
      <c r="D414" s="16">
        <v>45862</v>
      </c>
      <c r="E414" s="16"/>
      <c r="F414" s="14" t="s">
        <v>4513</v>
      </c>
      <c r="G414" s="14" t="s">
        <v>4509</v>
      </c>
      <c r="H414" s="14" t="s">
        <v>4510</v>
      </c>
      <c r="I414" s="15">
        <v>62</v>
      </c>
      <c r="J414" s="77">
        <v>5</v>
      </c>
      <c r="K414" s="92"/>
    </row>
    <row r="415" spans="1:11" ht="20" x14ac:dyDescent="0.25">
      <c r="A415" s="14" t="s">
        <v>3026</v>
      </c>
      <c r="B415" s="14" t="s">
        <v>4615</v>
      </c>
      <c r="C415" s="14" t="s">
        <v>3641</v>
      </c>
      <c r="D415" s="16">
        <v>45862</v>
      </c>
      <c r="E415" s="16"/>
      <c r="F415" s="14" t="s">
        <v>4616</v>
      </c>
      <c r="G415" s="14" t="s">
        <v>4617</v>
      </c>
      <c r="H415" s="14" t="s">
        <v>4618</v>
      </c>
      <c r="I415" s="15">
        <v>75</v>
      </c>
      <c r="J415" s="77">
        <v>3</v>
      </c>
      <c r="K415" s="92"/>
    </row>
    <row r="416" spans="1:11" ht="20" x14ac:dyDescent="0.25">
      <c r="A416" s="14" t="s">
        <v>3026</v>
      </c>
      <c r="B416" s="14" t="s">
        <v>4619</v>
      </c>
      <c r="C416" s="14" t="s">
        <v>4620</v>
      </c>
      <c r="D416" s="16">
        <v>45862</v>
      </c>
      <c r="E416" s="16"/>
      <c r="F416" s="14" t="s">
        <v>4621</v>
      </c>
      <c r="G416" s="14" t="s">
        <v>4617</v>
      </c>
      <c r="H416" s="14" t="s">
        <v>4618</v>
      </c>
      <c r="I416" s="15">
        <v>75</v>
      </c>
      <c r="J416" s="77">
        <v>3</v>
      </c>
      <c r="K416" s="92"/>
    </row>
    <row r="417" spans="1:11" ht="12.5" x14ac:dyDescent="0.25">
      <c r="A417" s="14" t="s">
        <v>3026</v>
      </c>
      <c r="B417" s="14" t="s">
        <v>4626</v>
      </c>
      <c r="C417" s="14" t="s">
        <v>3704</v>
      </c>
      <c r="D417" s="16">
        <v>45862</v>
      </c>
      <c r="E417" s="16"/>
      <c r="F417" s="14" t="s">
        <v>4627</v>
      </c>
      <c r="G417" s="14" t="s">
        <v>4624</v>
      </c>
      <c r="H417" s="14" t="s">
        <v>4625</v>
      </c>
      <c r="I417" s="15">
        <v>76.900000000000006</v>
      </c>
      <c r="J417" s="77">
        <v>3</v>
      </c>
      <c r="K417" s="92"/>
    </row>
    <row r="418" spans="1:11" ht="12.5" x14ac:dyDescent="0.25">
      <c r="A418" s="14" t="s">
        <v>3026</v>
      </c>
      <c r="B418" s="14" t="s">
        <v>4622</v>
      </c>
      <c r="C418" s="14" t="s">
        <v>3835</v>
      </c>
      <c r="D418" s="16">
        <v>45862</v>
      </c>
      <c r="E418" s="16"/>
      <c r="F418" s="14" t="s">
        <v>4623</v>
      </c>
      <c r="G418" s="14" t="s">
        <v>4624</v>
      </c>
      <c r="H418" s="14" t="s">
        <v>4625</v>
      </c>
      <c r="I418" s="15">
        <v>100</v>
      </c>
      <c r="J418" s="77">
        <v>3</v>
      </c>
      <c r="K418" s="92"/>
    </row>
    <row r="419" spans="1:11" ht="20" x14ac:dyDescent="0.25">
      <c r="A419" s="14" t="s">
        <v>3026</v>
      </c>
      <c r="B419" s="14" t="s">
        <v>4481</v>
      </c>
      <c r="C419" s="14" t="s">
        <v>4482</v>
      </c>
      <c r="D419" s="16">
        <v>45862</v>
      </c>
      <c r="E419" s="16"/>
      <c r="F419" s="14" t="s">
        <v>4483</v>
      </c>
      <c r="G419" s="14" t="s">
        <v>4484</v>
      </c>
      <c r="H419" s="14" t="s">
        <v>4485</v>
      </c>
      <c r="I419" s="15">
        <v>120</v>
      </c>
      <c r="J419" s="77">
        <v>3</v>
      </c>
      <c r="K419" s="92"/>
    </row>
    <row r="420" spans="1:11" ht="20" x14ac:dyDescent="0.25">
      <c r="A420" s="14" t="s">
        <v>3026</v>
      </c>
      <c r="B420" s="14" t="s">
        <v>4495</v>
      </c>
      <c r="C420" s="14" t="s">
        <v>4496</v>
      </c>
      <c r="D420" s="16">
        <v>45862</v>
      </c>
      <c r="E420" s="16"/>
      <c r="F420" s="14" t="s">
        <v>4497</v>
      </c>
      <c r="G420" s="14" t="s">
        <v>3539</v>
      </c>
      <c r="H420" s="14" t="s">
        <v>3292</v>
      </c>
      <c r="I420" s="15">
        <v>120</v>
      </c>
      <c r="J420" s="77">
        <v>3</v>
      </c>
      <c r="K420" s="92"/>
    </row>
    <row r="421" spans="1:11" ht="12.5" x14ac:dyDescent="0.25">
      <c r="A421" s="14" t="s">
        <v>3026</v>
      </c>
      <c r="B421" s="14" t="s">
        <v>7727</v>
      </c>
      <c r="C421" s="14" t="s">
        <v>7728</v>
      </c>
      <c r="D421" s="16">
        <v>45862</v>
      </c>
      <c r="E421" s="16"/>
      <c r="F421" s="14" t="s">
        <v>7729</v>
      </c>
      <c r="G421" s="14" t="s">
        <v>4509</v>
      </c>
      <c r="H421" s="14" t="s">
        <v>4510</v>
      </c>
      <c r="I421" s="15">
        <v>121</v>
      </c>
      <c r="J421" s="77">
        <v>5</v>
      </c>
      <c r="K421" s="92"/>
    </row>
    <row r="422" spans="1:11" ht="12.5" x14ac:dyDescent="0.25">
      <c r="A422" s="14" t="s">
        <v>3026</v>
      </c>
      <c r="B422" s="14" t="s">
        <v>7730</v>
      </c>
      <c r="C422" s="14" t="s">
        <v>7728</v>
      </c>
      <c r="D422" s="16">
        <v>45862</v>
      </c>
      <c r="E422" s="16"/>
      <c r="F422" s="14" t="s">
        <v>7729</v>
      </c>
      <c r="G422" s="14" t="s">
        <v>4509</v>
      </c>
      <c r="H422" s="14" t="s">
        <v>4510</v>
      </c>
      <c r="I422" s="15">
        <v>121</v>
      </c>
      <c r="J422" s="77">
        <v>5</v>
      </c>
      <c r="K422" s="92"/>
    </row>
    <row r="423" spans="1:11" ht="12.5" x14ac:dyDescent="0.25">
      <c r="A423" s="14" t="s">
        <v>3026</v>
      </c>
      <c r="B423" s="14" t="s">
        <v>4526</v>
      </c>
      <c r="C423" s="14" t="s">
        <v>4527</v>
      </c>
      <c r="D423" s="16">
        <v>45862</v>
      </c>
      <c r="E423" s="16"/>
      <c r="F423" s="14" t="s">
        <v>4528</v>
      </c>
      <c r="G423" s="14" t="s">
        <v>4509</v>
      </c>
      <c r="H423" s="14" t="s">
        <v>4510</v>
      </c>
      <c r="I423" s="15">
        <v>125</v>
      </c>
      <c r="J423" s="77">
        <v>5</v>
      </c>
      <c r="K423" s="92"/>
    </row>
    <row r="424" spans="1:11" ht="12.5" x14ac:dyDescent="0.25">
      <c r="A424" s="14" t="s">
        <v>3026</v>
      </c>
      <c r="B424" s="14" t="s">
        <v>4498</v>
      </c>
      <c r="C424" s="14" t="s">
        <v>4499</v>
      </c>
      <c r="D424" s="16">
        <v>45862</v>
      </c>
      <c r="E424" s="16"/>
      <c r="F424" s="14" t="s">
        <v>4500</v>
      </c>
      <c r="G424" s="14" t="s">
        <v>4501</v>
      </c>
      <c r="H424" s="14" t="s">
        <v>4502</v>
      </c>
      <c r="I424" s="15">
        <v>130</v>
      </c>
      <c r="J424" s="77">
        <v>3</v>
      </c>
      <c r="K424" s="92"/>
    </row>
    <row r="425" spans="1:11" ht="12.5" x14ac:dyDescent="0.25">
      <c r="A425" s="14" t="s">
        <v>3026</v>
      </c>
      <c r="B425" s="14" t="s">
        <v>4535</v>
      </c>
      <c r="C425" s="14" t="s">
        <v>4536</v>
      </c>
      <c r="D425" s="16">
        <v>45862</v>
      </c>
      <c r="E425" s="16"/>
      <c r="F425" s="14" t="s">
        <v>4537</v>
      </c>
      <c r="G425" s="14" t="s">
        <v>4509</v>
      </c>
      <c r="H425" s="14" t="s">
        <v>4510</v>
      </c>
      <c r="I425" s="15">
        <v>154</v>
      </c>
      <c r="J425" s="77">
        <v>5</v>
      </c>
      <c r="K425" s="92"/>
    </row>
    <row r="426" spans="1:11" ht="20" x14ac:dyDescent="0.25">
      <c r="A426" s="14" t="s">
        <v>3026</v>
      </c>
      <c r="B426" s="14" t="s">
        <v>4441</v>
      </c>
      <c r="C426" s="14" t="s">
        <v>4442</v>
      </c>
      <c r="D426" s="16">
        <v>45862</v>
      </c>
      <c r="E426" s="16"/>
      <c r="F426" s="14" t="s">
        <v>4443</v>
      </c>
      <c r="G426" s="14" t="s">
        <v>4444</v>
      </c>
      <c r="H426" s="14" t="s">
        <v>4445</v>
      </c>
      <c r="I426" s="15">
        <v>171.59</v>
      </c>
      <c r="J426" s="77">
        <v>5</v>
      </c>
      <c r="K426" s="92"/>
    </row>
    <row r="427" spans="1:11" ht="12.5" x14ac:dyDescent="0.25">
      <c r="A427" s="14" t="s">
        <v>3026</v>
      </c>
      <c r="B427" s="14" t="s">
        <v>4565</v>
      </c>
      <c r="C427" s="14" t="s">
        <v>4566</v>
      </c>
      <c r="D427" s="16">
        <v>45862</v>
      </c>
      <c r="E427" s="16"/>
      <c r="F427" s="14" t="s">
        <v>4567</v>
      </c>
      <c r="G427" s="14" t="s">
        <v>4509</v>
      </c>
      <c r="H427" s="14" t="s">
        <v>4510</v>
      </c>
      <c r="I427" s="15">
        <v>177</v>
      </c>
      <c r="J427" s="77">
        <v>5</v>
      </c>
      <c r="K427" s="92"/>
    </row>
    <row r="428" spans="1:11" ht="12.5" x14ac:dyDescent="0.25">
      <c r="A428" s="14" t="s">
        <v>3026</v>
      </c>
      <c r="B428" s="14" t="s">
        <v>4409</v>
      </c>
      <c r="C428" s="14" t="s">
        <v>3715</v>
      </c>
      <c r="D428" s="16">
        <v>45862</v>
      </c>
      <c r="E428" s="16"/>
      <c r="F428" s="14" t="s">
        <v>4410</v>
      </c>
      <c r="G428" s="14" t="s">
        <v>4411</v>
      </c>
      <c r="H428" s="14" t="s">
        <v>4412</v>
      </c>
      <c r="I428" s="15">
        <v>200</v>
      </c>
      <c r="J428" s="77">
        <v>5</v>
      </c>
      <c r="K428" s="92"/>
    </row>
    <row r="429" spans="1:11" ht="12.5" x14ac:dyDescent="0.25">
      <c r="A429" s="14" t="s">
        <v>3026</v>
      </c>
      <c r="B429" s="14" t="s">
        <v>4547</v>
      </c>
      <c r="C429" s="14" t="s">
        <v>4548</v>
      </c>
      <c r="D429" s="16">
        <v>45862</v>
      </c>
      <c r="E429" s="16"/>
      <c r="F429" s="14" t="s">
        <v>4549</v>
      </c>
      <c r="G429" s="14" t="s">
        <v>4509</v>
      </c>
      <c r="H429" s="14" t="s">
        <v>4510</v>
      </c>
      <c r="I429" s="15">
        <v>273</v>
      </c>
      <c r="J429" s="77">
        <v>5</v>
      </c>
      <c r="K429" s="92"/>
    </row>
    <row r="430" spans="1:11" ht="20" x14ac:dyDescent="0.25">
      <c r="A430" s="14" t="s">
        <v>3026</v>
      </c>
      <c r="B430" s="14" t="s">
        <v>4426</v>
      </c>
      <c r="C430" s="14" t="s">
        <v>4427</v>
      </c>
      <c r="D430" s="16">
        <v>45862</v>
      </c>
      <c r="E430" s="16"/>
      <c r="F430" s="14" t="s">
        <v>4428</v>
      </c>
      <c r="G430" s="14" t="s">
        <v>4424</v>
      </c>
      <c r="H430" s="14" t="s">
        <v>4425</v>
      </c>
      <c r="I430" s="15">
        <v>289</v>
      </c>
      <c r="J430" s="77">
        <v>3</v>
      </c>
      <c r="K430" s="92"/>
    </row>
    <row r="431" spans="1:11" ht="20" x14ac:dyDescent="0.25">
      <c r="A431" s="14" t="s">
        <v>3026</v>
      </c>
      <c r="B431" s="14" t="s">
        <v>4413</v>
      </c>
      <c r="C431" s="14" t="s">
        <v>4414</v>
      </c>
      <c r="D431" s="16">
        <v>45862</v>
      </c>
      <c r="E431" s="16"/>
      <c r="F431" s="14" t="s">
        <v>4415</v>
      </c>
      <c r="G431" s="14" t="s">
        <v>4416</v>
      </c>
      <c r="H431" s="14" t="s">
        <v>4417</v>
      </c>
      <c r="I431" s="15">
        <v>399.19</v>
      </c>
      <c r="J431" s="77">
        <v>5</v>
      </c>
      <c r="K431" s="92"/>
    </row>
    <row r="432" spans="1:11" ht="12.5" x14ac:dyDescent="0.25">
      <c r="A432" s="14" t="s">
        <v>3026</v>
      </c>
      <c r="B432" s="14" t="s">
        <v>4571</v>
      </c>
      <c r="C432" s="14" t="s">
        <v>4572</v>
      </c>
      <c r="D432" s="16">
        <v>45862</v>
      </c>
      <c r="E432" s="16"/>
      <c r="F432" s="14" t="s">
        <v>4573</v>
      </c>
      <c r="G432" s="14" t="s">
        <v>4509</v>
      </c>
      <c r="H432" s="14" t="s">
        <v>4510</v>
      </c>
      <c r="I432" s="15">
        <v>403</v>
      </c>
      <c r="J432" s="77">
        <v>5</v>
      </c>
      <c r="K432" s="92"/>
    </row>
    <row r="433" spans="1:11" ht="12.5" x14ac:dyDescent="0.25">
      <c r="A433" s="14" t="s">
        <v>3026</v>
      </c>
      <c r="B433" s="14" t="s">
        <v>4568</v>
      </c>
      <c r="C433" s="14" t="s">
        <v>4569</v>
      </c>
      <c r="D433" s="16">
        <v>45862</v>
      </c>
      <c r="E433" s="16"/>
      <c r="F433" s="14" t="s">
        <v>4570</v>
      </c>
      <c r="G433" s="14" t="s">
        <v>4509</v>
      </c>
      <c r="H433" s="14" t="s">
        <v>4510</v>
      </c>
      <c r="I433" s="15">
        <v>420</v>
      </c>
      <c r="J433" s="77">
        <v>5</v>
      </c>
      <c r="K433" s="92"/>
    </row>
    <row r="434" spans="1:11" ht="20" x14ac:dyDescent="0.25">
      <c r="A434" s="14" t="s">
        <v>3026</v>
      </c>
      <c r="B434" s="14" t="s">
        <v>4470</v>
      </c>
      <c r="C434" s="14" t="s">
        <v>4471</v>
      </c>
      <c r="D434" s="16">
        <v>45862</v>
      </c>
      <c r="E434" s="16"/>
      <c r="F434" s="14" t="s">
        <v>4472</v>
      </c>
      <c r="G434" s="14" t="s">
        <v>4473</v>
      </c>
      <c r="H434" s="14" t="s">
        <v>4474</v>
      </c>
      <c r="I434" s="15">
        <v>424</v>
      </c>
      <c r="J434" s="77">
        <v>5</v>
      </c>
      <c r="K434" s="92"/>
    </row>
    <row r="435" spans="1:11" ht="20" x14ac:dyDescent="0.25">
      <c r="A435" s="14" t="s">
        <v>3026</v>
      </c>
      <c r="B435" s="14" t="s">
        <v>4577</v>
      </c>
      <c r="C435" s="14" t="s">
        <v>4578</v>
      </c>
      <c r="D435" s="16">
        <v>45862</v>
      </c>
      <c r="E435" s="16"/>
      <c r="F435" s="14" t="s">
        <v>4579</v>
      </c>
      <c r="G435" s="14" t="s">
        <v>4580</v>
      </c>
      <c r="H435" s="14" t="s">
        <v>4581</v>
      </c>
      <c r="I435" s="15">
        <v>435.46</v>
      </c>
      <c r="J435" s="77">
        <v>5</v>
      </c>
      <c r="K435" s="92"/>
    </row>
    <row r="436" spans="1:11" ht="12.5" x14ac:dyDescent="0.25">
      <c r="A436" s="14" t="s">
        <v>3026</v>
      </c>
      <c r="B436" s="14" t="s">
        <v>4538</v>
      </c>
      <c r="C436" s="14" t="s">
        <v>4539</v>
      </c>
      <c r="D436" s="16">
        <v>45862</v>
      </c>
      <c r="E436" s="16"/>
      <c r="F436" s="14" t="s">
        <v>4540</v>
      </c>
      <c r="G436" s="14" t="s">
        <v>4509</v>
      </c>
      <c r="H436" s="14" t="s">
        <v>4510</v>
      </c>
      <c r="I436" s="15">
        <v>465</v>
      </c>
      <c r="J436" s="77">
        <v>5</v>
      </c>
      <c r="K436" s="92"/>
    </row>
    <row r="437" spans="1:11" ht="12.5" x14ac:dyDescent="0.25">
      <c r="A437" s="14" t="s">
        <v>3026</v>
      </c>
      <c r="B437" s="14" t="s">
        <v>4574</v>
      </c>
      <c r="C437" s="14" t="s">
        <v>4575</v>
      </c>
      <c r="D437" s="16">
        <v>45862</v>
      </c>
      <c r="E437" s="16"/>
      <c r="F437" s="14" t="s">
        <v>4576</v>
      </c>
      <c r="G437" s="14" t="s">
        <v>4454</v>
      </c>
      <c r="H437" s="14" t="s">
        <v>4455</v>
      </c>
      <c r="I437" s="15">
        <v>483.5</v>
      </c>
      <c r="J437" s="77">
        <v>5</v>
      </c>
      <c r="K437" s="92"/>
    </row>
    <row r="438" spans="1:11" ht="20" x14ac:dyDescent="0.25">
      <c r="A438" s="14" t="s">
        <v>3026</v>
      </c>
      <c r="B438" s="14" t="s">
        <v>4628</v>
      </c>
      <c r="C438" s="14" t="s">
        <v>4629</v>
      </c>
      <c r="D438" s="16">
        <v>45862</v>
      </c>
      <c r="E438" s="16"/>
      <c r="F438" s="14" t="s">
        <v>4630</v>
      </c>
      <c r="G438" s="14" t="s">
        <v>4580</v>
      </c>
      <c r="H438" s="14" t="s">
        <v>4581</v>
      </c>
      <c r="I438" s="15">
        <v>502.05</v>
      </c>
      <c r="J438" s="77">
        <v>5</v>
      </c>
      <c r="K438" s="92"/>
    </row>
    <row r="439" spans="1:11" ht="12.5" x14ac:dyDescent="0.25">
      <c r="A439" s="14" t="s">
        <v>3026</v>
      </c>
      <c r="B439" s="14" t="s">
        <v>4503</v>
      </c>
      <c r="C439" s="14" t="s">
        <v>4504</v>
      </c>
      <c r="D439" s="16">
        <v>45862</v>
      </c>
      <c r="E439" s="16"/>
      <c r="F439" s="14" t="s">
        <v>4505</v>
      </c>
      <c r="G439" s="14" t="s">
        <v>4501</v>
      </c>
      <c r="H439" s="14" t="s">
        <v>4502</v>
      </c>
      <c r="I439" s="15">
        <v>520</v>
      </c>
      <c r="J439" s="77">
        <v>3</v>
      </c>
      <c r="K439" s="92"/>
    </row>
    <row r="440" spans="1:11" ht="12.5" x14ac:dyDescent="0.25">
      <c r="A440" s="14" t="s">
        <v>3026</v>
      </c>
      <c r="B440" s="14" t="s">
        <v>4559</v>
      </c>
      <c r="C440" s="14" t="s">
        <v>4560</v>
      </c>
      <c r="D440" s="16">
        <v>45862</v>
      </c>
      <c r="E440" s="16"/>
      <c r="F440" s="14" t="s">
        <v>4561</v>
      </c>
      <c r="G440" s="14" t="s">
        <v>4509</v>
      </c>
      <c r="H440" s="14" t="s">
        <v>4510</v>
      </c>
      <c r="I440" s="15">
        <v>526</v>
      </c>
      <c r="J440" s="77">
        <v>5</v>
      </c>
      <c r="K440" s="92"/>
    </row>
    <row r="441" spans="1:11" ht="12.5" x14ac:dyDescent="0.25">
      <c r="A441" s="14" t="s">
        <v>3026</v>
      </c>
      <c r="B441" s="14" t="s">
        <v>4517</v>
      </c>
      <c r="C441" s="14" t="s">
        <v>4518</v>
      </c>
      <c r="D441" s="16">
        <v>45862</v>
      </c>
      <c r="E441" s="16"/>
      <c r="F441" s="14" t="s">
        <v>4519</v>
      </c>
      <c r="G441" s="14" t="s">
        <v>4509</v>
      </c>
      <c r="H441" s="14" t="s">
        <v>4510</v>
      </c>
      <c r="I441" s="15">
        <v>575</v>
      </c>
      <c r="J441" s="77">
        <v>5</v>
      </c>
      <c r="K441" s="92"/>
    </row>
    <row r="442" spans="1:11" ht="20" x14ac:dyDescent="0.25">
      <c r="A442" s="14" t="s">
        <v>3026</v>
      </c>
      <c r="B442" s="14" t="s">
        <v>4451</v>
      </c>
      <c r="C442" s="14" t="s">
        <v>4452</v>
      </c>
      <c r="D442" s="16">
        <v>45862</v>
      </c>
      <c r="E442" s="16"/>
      <c r="F442" s="14" t="s">
        <v>4453</v>
      </c>
      <c r="G442" s="14" t="s">
        <v>4454</v>
      </c>
      <c r="H442" s="14" t="s">
        <v>4455</v>
      </c>
      <c r="I442" s="15">
        <v>589.4</v>
      </c>
      <c r="J442" s="77">
        <v>5</v>
      </c>
      <c r="K442" s="92"/>
    </row>
    <row r="443" spans="1:11" ht="12.5" x14ac:dyDescent="0.25">
      <c r="A443" s="14" t="s">
        <v>3026</v>
      </c>
      <c r="B443" s="14" t="s">
        <v>4585</v>
      </c>
      <c r="C443" s="14" t="s">
        <v>4586</v>
      </c>
      <c r="D443" s="16">
        <v>45862</v>
      </c>
      <c r="E443" s="16"/>
      <c r="F443" s="14" t="s">
        <v>4587</v>
      </c>
      <c r="G443" s="14" t="s">
        <v>4449</v>
      </c>
      <c r="H443" s="14" t="s">
        <v>4450</v>
      </c>
      <c r="I443" s="15">
        <v>630.45000000000005</v>
      </c>
      <c r="J443" s="77">
        <v>3</v>
      </c>
      <c r="K443" s="92"/>
    </row>
    <row r="444" spans="1:11" ht="20" x14ac:dyDescent="0.25">
      <c r="A444" s="14" t="s">
        <v>3026</v>
      </c>
      <c r="B444" s="14" t="s">
        <v>4609</v>
      </c>
      <c r="C444" s="14" t="s">
        <v>4348</v>
      </c>
      <c r="D444" s="16">
        <v>45862</v>
      </c>
      <c r="E444" s="16"/>
      <c r="F444" s="14" t="s">
        <v>4610</v>
      </c>
      <c r="G444" s="14">
        <v>55009140</v>
      </c>
      <c r="H444" s="14" t="s">
        <v>4611</v>
      </c>
      <c r="I444" s="15">
        <v>675</v>
      </c>
      <c r="J444" s="77">
        <v>3</v>
      </c>
      <c r="K444" s="92"/>
    </row>
    <row r="445" spans="1:11" ht="20" x14ac:dyDescent="0.25">
      <c r="A445" s="14" t="s">
        <v>3026</v>
      </c>
      <c r="B445" s="14" t="s">
        <v>4467</v>
      </c>
      <c r="C445" s="14" t="s">
        <v>4468</v>
      </c>
      <c r="D445" s="16">
        <v>45862</v>
      </c>
      <c r="E445" s="16"/>
      <c r="F445" s="14" t="s">
        <v>4469</v>
      </c>
      <c r="G445" s="14" t="s">
        <v>4465</v>
      </c>
      <c r="H445" s="14" t="s">
        <v>4466</v>
      </c>
      <c r="I445" s="15">
        <v>840</v>
      </c>
      <c r="J445" s="77">
        <v>3</v>
      </c>
      <c r="K445" s="92"/>
    </row>
    <row r="446" spans="1:11" ht="20" x14ac:dyDescent="0.25">
      <c r="A446" s="14" t="s">
        <v>3026</v>
      </c>
      <c r="B446" s="14" t="s">
        <v>4593</v>
      </c>
      <c r="C446" s="14" t="s">
        <v>4594</v>
      </c>
      <c r="D446" s="16">
        <v>45862</v>
      </c>
      <c r="E446" s="16"/>
      <c r="F446" s="14" t="s">
        <v>4595</v>
      </c>
      <c r="G446" s="14" t="s">
        <v>4465</v>
      </c>
      <c r="H446" s="14" t="s">
        <v>4466</v>
      </c>
      <c r="I446" s="15">
        <v>870</v>
      </c>
      <c r="J446" s="77">
        <v>3</v>
      </c>
      <c r="K446" s="92"/>
    </row>
    <row r="447" spans="1:11" ht="20" x14ac:dyDescent="0.25">
      <c r="A447" s="14" t="s">
        <v>3026</v>
      </c>
      <c r="B447" s="14" t="s">
        <v>4596</v>
      </c>
      <c r="C447" s="14" t="s">
        <v>4597</v>
      </c>
      <c r="D447" s="16">
        <v>45862</v>
      </c>
      <c r="E447" s="16"/>
      <c r="F447" s="14" t="s">
        <v>4598</v>
      </c>
      <c r="G447" s="14" t="s">
        <v>4465</v>
      </c>
      <c r="H447" s="14" t="s">
        <v>4466</v>
      </c>
      <c r="I447" s="15">
        <v>910</v>
      </c>
      <c r="J447" s="77">
        <v>3</v>
      </c>
      <c r="K447" s="92"/>
    </row>
    <row r="448" spans="1:11" ht="20" x14ac:dyDescent="0.25">
      <c r="A448" s="14" t="s">
        <v>3026</v>
      </c>
      <c r="B448" s="14" t="s">
        <v>4462</v>
      </c>
      <c r="C448" s="14" t="s">
        <v>4463</v>
      </c>
      <c r="D448" s="16">
        <v>45862</v>
      </c>
      <c r="E448" s="16"/>
      <c r="F448" s="14" t="s">
        <v>4464</v>
      </c>
      <c r="G448" s="14" t="s">
        <v>4465</v>
      </c>
      <c r="H448" s="14" t="s">
        <v>4466</v>
      </c>
      <c r="I448" s="15">
        <v>930</v>
      </c>
      <c r="J448" s="77">
        <v>3</v>
      </c>
      <c r="K448" s="92"/>
    </row>
    <row r="449" spans="1:11" ht="12.5" x14ac:dyDescent="0.25">
      <c r="A449" s="14" t="s">
        <v>3026</v>
      </c>
      <c r="B449" s="14" t="s">
        <v>4553</v>
      </c>
      <c r="C449" s="14" t="s">
        <v>4554</v>
      </c>
      <c r="D449" s="16">
        <v>45862</v>
      </c>
      <c r="E449" s="16"/>
      <c r="F449" s="14" t="s">
        <v>4555</v>
      </c>
      <c r="G449" s="14" t="s">
        <v>4509</v>
      </c>
      <c r="H449" s="14" t="s">
        <v>4510</v>
      </c>
      <c r="I449" s="15">
        <v>1045</v>
      </c>
      <c r="J449" s="77">
        <v>5</v>
      </c>
      <c r="K449" s="92"/>
    </row>
    <row r="450" spans="1:11" ht="12.5" x14ac:dyDescent="0.25">
      <c r="A450" s="14" t="s">
        <v>3026</v>
      </c>
      <c r="B450" s="14" t="s">
        <v>4421</v>
      </c>
      <c r="C450" s="14" t="s">
        <v>4422</v>
      </c>
      <c r="D450" s="16">
        <v>45862</v>
      </c>
      <c r="E450" s="16"/>
      <c r="F450" s="14" t="s">
        <v>4423</v>
      </c>
      <c r="G450" s="14" t="s">
        <v>4424</v>
      </c>
      <c r="H450" s="14" t="s">
        <v>4425</v>
      </c>
      <c r="I450" s="15">
        <v>1047.43</v>
      </c>
      <c r="J450" s="77">
        <v>3</v>
      </c>
      <c r="K450" s="92"/>
    </row>
    <row r="451" spans="1:11" ht="20" x14ac:dyDescent="0.25">
      <c r="A451" s="14" t="s">
        <v>3026</v>
      </c>
      <c r="B451" s="14" t="s">
        <v>4491</v>
      </c>
      <c r="C451" s="14" t="s">
        <v>4062</v>
      </c>
      <c r="D451" s="16">
        <v>45862</v>
      </c>
      <c r="E451" s="16"/>
      <c r="F451" s="14" t="s">
        <v>4492</v>
      </c>
      <c r="G451" s="14" t="s">
        <v>4493</v>
      </c>
      <c r="H451" s="14" t="s">
        <v>4494</v>
      </c>
      <c r="I451" s="15">
        <v>1101.5999999999999</v>
      </c>
      <c r="J451" s="77">
        <v>3</v>
      </c>
      <c r="K451" s="92"/>
    </row>
    <row r="452" spans="1:11" ht="12.5" x14ac:dyDescent="0.25">
      <c r="A452" s="14" t="s">
        <v>3026</v>
      </c>
      <c r="B452" s="14" t="s">
        <v>4556</v>
      </c>
      <c r="C452" s="14" t="s">
        <v>4557</v>
      </c>
      <c r="D452" s="16">
        <v>45862</v>
      </c>
      <c r="E452" s="16"/>
      <c r="F452" s="14" t="s">
        <v>4558</v>
      </c>
      <c r="G452" s="14" t="s">
        <v>4509</v>
      </c>
      <c r="H452" s="14" t="s">
        <v>4510</v>
      </c>
      <c r="I452" s="15">
        <v>1224</v>
      </c>
      <c r="J452" s="77">
        <v>5</v>
      </c>
      <c r="K452" s="92"/>
    </row>
    <row r="453" spans="1:11" ht="12.5" x14ac:dyDescent="0.25">
      <c r="A453" s="14" t="s">
        <v>3026</v>
      </c>
      <c r="B453" s="14" t="s">
        <v>4523</v>
      </c>
      <c r="C453" s="14" t="s">
        <v>4524</v>
      </c>
      <c r="D453" s="16">
        <v>45862</v>
      </c>
      <c r="E453" s="16"/>
      <c r="F453" s="14" t="s">
        <v>4525</v>
      </c>
      <c r="G453" s="14" t="s">
        <v>4509</v>
      </c>
      <c r="H453" s="14" t="s">
        <v>4510</v>
      </c>
      <c r="I453" s="15">
        <v>1353</v>
      </c>
      <c r="J453" s="77">
        <v>5</v>
      </c>
      <c r="K453" s="92"/>
    </row>
    <row r="454" spans="1:11" ht="20" x14ac:dyDescent="0.25">
      <c r="A454" s="14" t="s">
        <v>3026</v>
      </c>
      <c r="B454" s="14" t="s">
        <v>4475</v>
      </c>
      <c r="C454" s="14" t="s">
        <v>4476</v>
      </c>
      <c r="D454" s="16">
        <v>45862</v>
      </c>
      <c r="E454" s="16"/>
      <c r="F454" s="14" t="s">
        <v>4477</v>
      </c>
      <c r="G454" s="14" t="s">
        <v>4473</v>
      </c>
      <c r="H454" s="14" t="s">
        <v>4474</v>
      </c>
      <c r="I454" s="15">
        <v>1441.5</v>
      </c>
      <c r="J454" s="77">
        <v>5</v>
      </c>
      <c r="K454" s="92"/>
    </row>
    <row r="455" spans="1:11" ht="12.5" x14ac:dyDescent="0.25">
      <c r="A455" s="14" t="s">
        <v>3026</v>
      </c>
      <c r="B455" s="14" t="s">
        <v>4582</v>
      </c>
      <c r="C455" s="14" t="s">
        <v>4583</v>
      </c>
      <c r="D455" s="16">
        <v>45862</v>
      </c>
      <c r="E455" s="16"/>
      <c r="F455" s="14" t="s">
        <v>4584</v>
      </c>
      <c r="G455" s="14" t="s">
        <v>4449</v>
      </c>
      <c r="H455" s="14" t="s">
        <v>4450</v>
      </c>
      <c r="I455" s="15">
        <v>1522.7</v>
      </c>
      <c r="J455" s="77">
        <v>3</v>
      </c>
      <c r="K455" s="92"/>
    </row>
    <row r="456" spans="1:11" ht="12.5" x14ac:dyDescent="0.25">
      <c r="A456" s="14" t="s">
        <v>3026</v>
      </c>
      <c r="B456" s="14" t="s">
        <v>4591</v>
      </c>
      <c r="C456" s="14" t="s">
        <v>3814</v>
      </c>
      <c r="D456" s="16">
        <v>45862</v>
      </c>
      <c r="E456" s="16"/>
      <c r="F456" s="14" t="s">
        <v>4592</v>
      </c>
      <c r="G456" s="14" t="s">
        <v>4449</v>
      </c>
      <c r="H456" s="14" t="s">
        <v>4450</v>
      </c>
      <c r="I456" s="15">
        <v>1528.01</v>
      </c>
      <c r="J456" s="77">
        <v>3</v>
      </c>
      <c r="K456" s="92"/>
    </row>
    <row r="457" spans="1:11" ht="12.5" x14ac:dyDescent="0.25">
      <c r="A457" s="14" t="s">
        <v>3026</v>
      </c>
      <c r="B457" s="14" t="s">
        <v>4532</v>
      </c>
      <c r="C457" s="14" t="s">
        <v>4533</v>
      </c>
      <c r="D457" s="16">
        <v>45862</v>
      </c>
      <c r="E457" s="16"/>
      <c r="F457" s="14" t="s">
        <v>4534</v>
      </c>
      <c r="G457" s="14" t="s">
        <v>4509</v>
      </c>
      <c r="H457" s="14" t="s">
        <v>4510</v>
      </c>
      <c r="I457" s="15">
        <v>1550</v>
      </c>
      <c r="J457" s="77">
        <v>5</v>
      </c>
      <c r="K457" s="92"/>
    </row>
    <row r="458" spans="1:11" ht="12.5" x14ac:dyDescent="0.25">
      <c r="A458" s="14" t="s">
        <v>3026</v>
      </c>
      <c r="B458" s="14" t="s">
        <v>4550</v>
      </c>
      <c r="C458" s="14" t="s">
        <v>4551</v>
      </c>
      <c r="D458" s="16">
        <v>45862</v>
      </c>
      <c r="E458" s="16"/>
      <c r="F458" s="14" t="s">
        <v>4552</v>
      </c>
      <c r="G458" s="14" t="s">
        <v>4509</v>
      </c>
      <c r="H458" s="14" t="s">
        <v>4510</v>
      </c>
      <c r="I458" s="15">
        <v>1579</v>
      </c>
      <c r="J458" s="77">
        <v>5</v>
      </c>
      <c r="K458" s="92"/>
    </row>
    <row r="459" spans="1:11" ht="20" x14ac:dyDescent="0.25">
      <c r="A459" s="14" t="s">
        <v>3026</v>
      </c>
      <c r="B459" s="14" t="s">
        <v>4486</v>
      </c>
      <c r="C459" s="14" t="s">
        <v>4487</v>
      </c>
      <c r="D459" s="16">
        <v>45862</v>
      </c>
      <c r="E459" s="16"/>
      <c r="F459" s="14" t="s">
        <v>4488</v>
      </c>
      <c r="G459" s="14" t="s">
        <v>4489</v>
      </c>
      <c r="H459" s="14" t="s">
        <v>4490</v>
      </c>
      <c r="I459" s="15">
        <v>1600.32</v>
      </c>
      <c r="J459" s="77">
        <v>3</v>
      </c>
      <c r="K459" s="92"/>
    </row>
    <row r="460" spans="1:11" ht="20" x14ac:dyDescent="0.25">
      <c r="A460" s="14" t="s">
        <v>3026</v>
      </c>
      <c r="B460" s="14" t="s">
        <v>4606</v>
      </c>
      <c r="C460" s="14" t="s">
        <v>4607</v>
      </c>
      <c r="D460" s="16">
        <v>45862</v>
      </c>
      <c r="E460" s="16"/>
      <c r="F460" s="14" t="s">
        <v>4608</v>
      </c>
      <c r="G460" s="14" t="s">
        <v>4493</v>
      </c>
      <c r="H460" s="14" t="s">
        <v>4494</v>
      </c>
      <c r="I460" s="15">
        <v>1652.4</v>
      </c>
      <c r="J460" s="77">
        <v>3</v>
      </c>
      <c r="K460" s="92"/>
    </row>
    <row r="461" spans="1:11" ht="12.5" x14ac:dyDescent="0.25">
      <c r="A461" s="14" t="s">
        <v>3026</v>
      </c>
      <c r="B461" s="14" t="s">
        <v>4643</v>
      </c>
      <c r="C461" s="14" t="s">
        <v>4644</v>
      </c>
      <c r="D461" s="16">
        <v>45862</v>
      </c>
      <c r="E461" s="16"/>
      <c r="F461" s="14" t="s">
        <v>4645</v>
      </c>
      <c r="G461" s="14" t="s">
        <v>4646</v>
      </c>
      <c r="H461" s="14" t="s">
        <v>4647</v>
      </c>
      <c r="I461" s="15">
        <v>1700</v>
      </c>
      <c r="J461" s="77">
        <v>5</v>
      </c>
      <c r="K461" s="92"/>
    </row>
    <row r="462" spans="1:11" ht="20" x14ac:dyDescent="0.25">
      <c r="A462" s="14" t="s">
        <v>3026</v>
      </c>
      <c r="B462" s="14" t="s">
        <v>4435</v>
      </c>
      <c r="C462" s="14" t="s">
        <v>4436</v>
      </c>
      <c r="D462" s="16">
        <v>45862</v>
      </c>
      <c r="E462" s="16"/>
      <c r="F462" s="14" t="s">
        <v>4437</v>
      </c>
      <c r="G462" s="14" t="s">
        <v>4424</v>
      </c>
      <c r="H462" s="14" t="s">
        <v>4425</v>
      </c>
      <c r="I462" s="15">
        <v>1705.85</v>
      </c>
      <c r="J462" s="77">
        <v>3</v>
      </c>
      <c r="K462" s="92"/>
    </row>
    <row r="463" spans="1:11" ht="20" x14ac:dyDescent="0.25">
      <c r="A463" s="14" t="s">
        <v>3026</v>
      </c>
      <c r="B463" s="14" t="s">
        <v>4446</v>
      </c>
      <c r="C463" s="14" t="s">
        <v>4447</v>
      </c>
      <c r="D463" s="16">
        <v>45862</v>
      </c>
      <c r="E463" s="16"/>
      <c r="F463" s="14" t="s">
        <v>4448</v>
      </c>
      <c r="G463" s="14" t="s">
        <v>4449</v>
      </c>
      <c r="H463" s="14" t="s">
        <v>4450</v>
      </c>
      <c r="I463" s="15">
        <v>1954.61</v>
      </c>
      <c r="J463" s="77">
        <v>3</v>
      </c>
      <c r="K463" s="92"/>
    </row>
    <row r="464" spans="1:11" ht="20" x14ac:dyDescent="0.25">
      <c r="A464" s="14" t="s">
        <v>3026</v>
      </c>
      <c r="B464" s="14" t="s">
        <v>4514</v>
      </c>
      <c r="C464" s="14" t="s">
        <v>4515</v>
      </c>
      <c r="D464" s="16">
        <v>45862</v>
      </c>
      <c r="E464" s="16"/>
      <c r="F464" s="14" t="s">
        <v>4516</v>
      </c>
      <c r="G464" s="14" t="s">
        <v>4509</v>
      </c>
      <c r="H464" s="14" t="s">
        <v>4510</v>
      </c>
      <c r="I464" s="15">
        <v>2094</v>
      </c>
      <c r="J464" s="77">
        <v>5</v>
      </c>
      <c r="K464" s="92"/>
    </row>
    <row r="465" spans="1:11" ht="12.5" x14ac:dyDescent="0.25">
      <c r="A465" s="14" t="s">
        <v>3026</v>
      </c>
      <c r="B465" s="14" t="s">
        <v>4588</v>
      </c>
      <c r="C465" s="14" t="s">
        <v>4589</v>
      </c>
      <c r="D465" s="16">
        <v>45862</v>
      </c>
      <c r="E465" s="16"/>
      <c r="F465" s="14" t="s">
        <v>4590</v>
      </c>
      <c r="G465" s="14" t="s">
        <v>4449</v>
      </c>
      <c r="H465" s="14" t="s">
        <v>4450</v>
      </c>
      <c r="I465" s="15">
        <v>2259.84</v>
      </c>
      <c r="J465" s="77">
        <v>3</v>
      </c>
      <c r="K465" s="92"/>
    </row>
    <row r="466" spans="1:11" ht="12.5" x14ac:dyDescent="0.25">
      <c r="A466" s="14" t="s">
        <v>3026</v>
      </c>
      <c r="B466" s="14" t="s">
        <v>4562</v>
      </c>
      <c r="C466" s="14" t="s">
        <v>4563</v>
      </c>
      <c r="D466" s="16">
        <v>45862</v>
      </c>
      <c r="E466" s="16"/>
      <c r="F466" s="14" t="s">
        <v>4564</v>
      </c>
      <c r="G466" s="14" t="s">
        <v>4509</v>
      </c>
      <c r="H466" s="14" t="s">
        <v>4510</v>
      </c>
      <c r="I466" s="15">
        <v>2751</v>
      </c>
      <c r="J466" s="77">
        <v>5</v>
      </c>
      <c r="K466" s="92"/>
    </row>
    <row r="467" spans="1:11" ht="20" x14ac:dyDescent="0.25">
      <c r="A467" s="14" t="s">
        <v>3026</v>
      </c>
      <c r="B467" s="14" t="s">
        <v>4456</v>
      </c>
      <c r="C467" s="14" t="s">
        <v>4457</v>
      </c>
      <c r="D467" s="16">
        <v>45862</v>
      </c>
      <c r="E467" s="16"/>
      <c r="F467" s="14" t="s">
        <v>4458</v>
      </c>
      <c r="G467" s="14" t="s">
        <v>4454</v>
      </c>
      <c r="H467" s="14" t="s">
        <v>4455</v>
      </c>
      <c r="I467" s="15">
        <v>2780</v>
      </c>
      <c r="J467" s="77">
        <v>5</v>
      </c>
      <c r="K467" s="92"/>
    </row>
    <row r="468" spans="1:11" ht="12.5" x14ac:dyDescent="0.25">
      <c r="A468" s="14" t="s">
        <v>3026</v>
      </c>
      <c r="B468" s="14" t="s">
        <v>4541</v>
      </c>
      <c r="C468" s="14" t="s">
        <v>4542</v>
      </c>
      <c r="D468" s="16">
        <v>45862</v>
      </c>
      <c r="E468" s="16"/>
      <c r="F468" s="14" t="s">
        <v>4543</v>
      </c>
      <c r="G468" s="14" t="s">
        <v>4509</v>
      </c>
      <c r="H468" s="14" t="s">
        <v>4510</v>
      </c>
      <c r="I468" s="15">
        <v>2990</v>
      </c>
      <c r="J468" s="77">
        <v>5</v>
      </c>
      <c r="K468" s="92"/>
    </row>
    <row r="469" spans="1:11" ht="12.5" x14ac:dyDescent="0.25">
      <c r="A469" s="14" t="s">
        <v>3026</v>
      </c>
      <c r="B469" s="14" t="s">
        <v>4520</v>
      </c>
      <c r="C469" s="14" t="s">
        <v>4521</v>
      </c>
      <c r="D469" s="16">
        <v>45862</v>
      </c>
      <c r="E469" s="16"/>
      <c r="F469" s="14" t="s">
        <v>4522</v>
      </c>
      <c r="G469" s="14" t="s">
        <v>4509</v>
      </c>
      <c r="H469" s="14" t="s">
        <v>4510</v>
      </c>
      <c r="I469" s="15">
        <v>3962</v>
      </c>
      <c r="J469" s="77">
        <v>5</v>
      </c>
      <c r="K469" s="92"/>
    </row>
    <row r="470" spans="1:11" ht="20" x14ac:dyDescent="0.25">
      <c r="A470" s="14" t="s">
        <v>3026</v>
      </c>
      <c r="B470" s="14" t="s">
        <v>4631</v>
      </c>
      <c r="C470" s="14" t="s">
        <v>4632</v>
      </c>
      <c r="D470" s="16">
        <v>45862</v>
      </c>
      <c r="E470" s="16"/>
      <c r="F470" s="14" t="s">
        <v>4633</v>
      </c>
      <c r="G470" s="14" t="s">
        <v>3612</v>
      </c>
      <c r="H470" s="14" t="s">
        <v>3613</v>
      </c>
      <c r="I470" s="15">
        <v>6000</v>
      </c>
      <c r="J470" s="77">
        <v>3</v>
      </c>
      <c r="K470" s="92"/>
    </row>
    <row r="471" spans="1:11" ht="20" x14ac:dyDescent="0.25">
      <c r="A471" s="14" t="s">
        <v>3026</v>
      </c>
      <c r="B471" s="14" t="s">
        <v>4634</v>
      </c>
      <c r="C471" s="14" t="s">
        <v>4635</v>
      </c>
      <c r="D471" s="16">
        <v>45862</v>
      </c>
      <c r="E471" s="16"/>
      <c r="F471" s="14" t="s">
        <v>4636</v>
      </c>
      <c r="G471" s="14" t="s">
        <v>3137</v>
      </c>
      <c r="H471" s="14" t="s">
        <v>3138</v>
      </c>
      <c r="I471" s="15">
        <v>6000</v>
      </c>
      <c r="J471" s="77">
        <v>3</v>
      </c>
      <c r="K471" s="92"/>
    </row>
    <row r="472" spans="1:11" ht="20" x14ac:dyDescent="0.25">
      <c r="A472" s="14" t="s">
        <v>3026</v>
      </c>
      <c r="B472" s="14" t="s">
        <v>4637</v>
      </c>
      <c r="C472" s="14" t="s">
        <v>4638</v>
      </c>
      <c r="D472" s="16">
        <v>45862</v>
      </c>
      <c r="E472" s="16"/>
      <c r="F472" s="14" t="s">
        <v>4639</v>
      </c>
      <c r="G472" s="14" t="s">
        <v>3134</v>
      </c>
      <c r="H472" s="14" t="s">
        <v>3135</v>
      </c>
      <c r="I472" s="15">
        <v>6000</v>
      </c>
      <c r="J472" s="77">
        <v>3</v>
      </c>
      <c r="K472" s="92"/>
    </row>
    <row r="473" spans="1:11" ht="20" x14ac:dyDescent="0.25">
      <c r="A473" s="14" t="s">
        <v>3026</v>
      </c>
      <c r="B473" s="14" t="s">
        <v>4641</v>
      </c>
      <c r="C473" s="14" t="s">
        <v>3664</v>
      </c>
      <c r="D473" s="16">
        <v>45862</v>
      </c>
      <c r="E473" s="16"/>
      <c r="F473" s="14" t="s">
        <v>4642</v>
      </c>
      <c r="G473" s="14" t="s">
        <v>3131</v>
      </c>
      <c r="H473" s="14" t="s">
        <v>3132</v>
      </c>
      <c r="I473" s="15">
        <v>6000</v>
      </c>
      <c r="J473" s="77">
        <v>3</v>
      </c>
      <c r="K473" s="92"/>
    </row>
    <row r="474" spans="1:11" ht="20" x14ac:dyDescent="0.25">
      <c r="A474" s="14" t="s">
        <v>3026</v>
      </c>
      <c r="B474" s="14" t="s">
        <v>4599</v>
      </c>
      <c r="C474" s="14" t="s">
        <v>3694</v>
      </c>
      <c r="D474" s="16">
        <v>45862</v>
      </c>
      <c r="E474" s="16"/>
      <c r="F474" s="14" t="s">
        <v>4600</v>
      </c>
      <c r="G474" s="14" t="s">
        <v>4601</v>
      </c>
      <c r="H474" s="14" t="s">
        <v>4602</v>
      </c>
      <c r="I474" s="15">
        <v>6312</v>
      </c>
      <c r="J474" s="77">
        <v>3</v>
      </c>
      <c r="K474" s="92"/>
    </row>
    <row r="475" spans="1:11" ht="12.5" x14ac:dyDescent="0.25">
      <c r="A475" s="14" t="s">
        <v>3026</v>
      </c>
      <c r="B475" s="14" t="s">
        <v>4438</v>
      </c>
      <c r="C475" s="14" t="s">
        <v>4439</v>
      </c>
      <c r="D475" s="16">
        <v>45862</v>
      </c>
      <c r="E475" s="16"/>
      <c r="F475" s="14" t="s">
        <v>4440</v>
      </c>
      <c r="G475" s="14" t="s">
        <v>4424</v>
      </c>
      <c r="H475" s="14" t="s">
        <v>4425</v>
      </c>
      <c r="I475" s="15">
        <v>7399.2</v>
      </c>
      <c r="J475" s="77">
        <v>3</v>
      </c>
      <c r="K475" s="92"/>
    </row>
    <row r="476" spans="1:11" ht="12.5" x14ac:dyDescent="0.25">
      <c r="A476" s="14" t="s">
        <v>3026</v>
      </c>
      <c r="B476" s="14" t="s">
        <v>4432</v>
      </c>
      <c r="C476" s="14" t="s">
        <v>4433</v>
      </c>
      <c r="D476" s="16">
        <v>45862</v>
      </c>
      <c r="E476" s="16"/>
      <c r="F476" s="14" t="s">
        <v>4434</v>
      </c>
      <c r="G476" s="14" t="s">
        <v>4424</v>
      </c>
      <c r="H476" s="14" t="s">
        <v>4425</v>
      </c>
      <c r="I476" s="15">
        <v>7512.16</v>
      </c>
      <c r="J476" s="77">
        <v>3</v>
      </c>
      <c r="K476" s="92"/>
    </row>
    <row r="477" spans="1:11" ht="12.5" x14ac:dyDescent="0.25">
      <c r="A477" s="14" t="s">
        <v>3026</v>
      </c>
      <c r="B477" s="14" t="s">
        <v>4478</v>
      </c>
      <c r="C477" s="14" t="s">
        <v>4479</v>
      </c>
      <c r="D477" s="16">
        <v>45862</v>
      </c>
      <c r="E477" s="16"/>
      <c r="F477" s="14" t="s">
        <v>4480</v>
      </c>
      <c r="G477" s="14" t="s">
        <v>4473</v>
      </c>
      <c r="H477" s="14" t="s">
        <v>4474</v>
      </c>
      <c r="I477" s="15">
        <v>7526</v>
      </c>
      <c r="J477" s="77" t="s">
        <v>3573</v>
      </c>
      <c r="K477" s="92"/>
    </row>
    <row r="478" spans="1:11" ht="12.5" x14ac:dyDescent="0.25">
      <c r="A478" s="14" t="s">
        <v>3026</v>
      </c>
      <c r="B478" s="14" t="s">
        <v>4418</v>
      </c>
      <c r="C478" s="14" t="s">
        <v>4419</v>
      </c>
      <c r="D478" s="16">
        <v>45862</v>
      </c>
      <c r="E478" s="16"/>
      <c r="F478" s="14" t="s">
        <v>4420</v>
      </c>
      <c r="G478" s="14" t="s">
        <v>4416</v>
      </c>
      <c r="H478" s="14" t="s">
        <v>4417</v>
      </c>
      <c r="I478" s="15">
        <v>7716.7</v>
      </c>
      <c r="J478" s="77">
        <v>3</v>
      </c>
      <c r="K478" s="92"/>
    </row>
    <row r="479" spans="1:11" ht="20" x14ac:dyDescent="0.25">
      <c r="A479" s="14" t="s">
        <v>3026</v>
      </c>
      <c r="B479" s="14" t="s">
        <v>4459</v>
      </c>
      <c r="C479" s="14" t="s">
        <v>4460</v>
      </c>
      <c r="D479" s="16">
        <v>45862</v>
      </c>
      <c r="E479" s="16"/>
      <c r="F479" s="14" t="s">
        <v>4461</v>
      </c>
      <c r="G479" s="14" t="s">
        <v>4454</v>
      </c>
      <c r="H479" s="14" t="s">
        <v>4455</v>
      </c>
      <c r="I479" s="15">
        <v>8000.05</v>
      </c>
      <c r="J479" s="77">
        <v>5</v>
      </c>
      <c r="K479" s="92"/>
    </row>
    <row r="480" spans="1:11" ht="12.5" x14ac:dyDescent="0.25">
      <c r="A480" s="14" t="s">
        <v>3026</v>
      </c>
      <c r="B480" s="14" t="s">
        <v>4429</v>
      </c>
      <c r="C480" s="14" t="s">
        <v>4430</v>
      </c>
      <c r="D480" s="16">
        <v>45862</v>
      </c>
      <c r="E480" s="16"/>
      <c r="F480" s="14" t="s">
        <v>4431</v>
      </c>
      <c r="G480" s="14" t="s">
        <v>4424</v>
      </c>
      <c r="H480" s="14" t="s">
        <v>4425</v>
      </c>
      <c r="I480" s="15">
        <v>8535.2199999999993</v>
      </c>
      <c r="J480" s="77">
        <v>3</v>
      </c>
      <c r="K480" s="92"/>
    </row>
    <row r="481" spans="1:11" ht="20" x14ac:dyDescent="0.25">
      <c r="A481" s="14" t="s">
        <v>3026</v>
      </c>
      <c r="B481" s="14" t="s">
        <v>4603</v>
      </c>
      <c r="C481" s="14" t="s">
        <v>3627</v>
      </c>
      <c r="D481" s="16">
        <v>45862</v>
      </c>
      <c r="E481" s="16"/>
      <c r="F481" s="14" t="s">
        <v>4595</v>
      </c>
      <c r="G481" s="14" t="s">
        <v>4601</v>
      </c>
      <c r="H481" s="14" t="s">
        <v>4602</v>
      </c>
      <c r="I481" s="15">
        <v>10654</v>
      </c>
      <c r="J481" s="77">
        <v>3</v>
      </c>
      <c r="K481" s="92"/>
    </row>
    <row r="482" spans="1:11" ht="20" x14ac:dyDescent="0.25">
      <c r="A482" s="14" t="s">
        <v>3026</v>
      </c>
      <c r="B482" s="14" t="s">
        <v>4604</v>
      </c>
      <c r="C482" s="14" t="s">
        <v>3625</v>
      </c>
      <c r="D482" s="16">
        <v>45862</v>
      </c>
      <c r="E482" s="16"/>
      <c r="F482" s="14" t="s">
        <v>4605</v>
      </c>
      <c r="G482" s="14" t="s">
        <v>4601</v>
      </c>
      <c r="H482" s="14" t="s">
        <v>4602</v>
      </c>
      <c r="I482" s="15">
        <v>11842</v>
      </c>
      <c r="J482" s="77">
        <v>3</v>
      </c>
      <c r="K482" s="92"/>
    </row>
    <row r="483" spans="1:11" ht="20" x14ac:dyDescent="0.25">
      <c r="A483" s="14" t="s">
        <v>3026</v>
      </c>
      <c r="B483" s="14" t="s">
        <v>4640</v>
      </c>
      <c r="C483" s="14" t="s">
        <v>3664</v>
      </c>
      <c r="D483" s="16">
        <v>45862</v>
      </c>
      <c r="E483" s="16"/>
      <c r="F483" s="14" t="s">
        <v>4633</v>
      </c>
      <c r="G483" s="14" t="s">
        <v>3732</v>
      </c>
      <c r="H483" s="14" t="s">
        <v>3733</v>
      </c>
      <c r="I483" s="15">
        <v>14300</v>
      </c>
      <c r="J483" s="77">
        <v>3</v>
      </c>
      <c r="K483" s="92"/>
    </row>
    <row r="484" spans="1:11" ht="12.5" x14ac:dyDescent="0.25">
      <c r="A484" s="14" t="s">
        <v>3026</v>
      </c>
      <c r="B484" s="14" t="s">
        <v>5153</v>
      </c>
      <c r="C484" s="14" t="s">
        <v>5154</v>
      </c>
      <c r="D484" s="16">
        <v>45862</v>
      </c>
      <c r="E484" s="16"/>
      <c r="F484" s="14" t="s">
        <v>5155</v>
      </c>
      <c r="G484" s="14" t="s">
        <v>4007</v>
      </c>
      <c r="H484" s="14" t="s">
        <v>4008</v>
      </c>
      <c r="I484" s="15">
        <v>23835.78</v>
      </c>
      <c r="J484" s="77">
        <v>3</v>
      </c>
      <c r="K484" s="92"/>
    </row>
    <row r="485" spans="1:11" ht="20" x14ac:dyDescent="0.25">
      <c r="A485" s="14" t="s">
        <v>3026</v>
      </c>
      <c r="B485" s="14" t="s">
        <v>4612</v>
      </c>
      <c r="C485" s="14" t="s">
        <v>4613</v>
      </c>
      <c r="D485" s="16">
        <v>45862</v>
      </c>
      <c r="E485" s="16"/>
      <c r="F485" s="14" t="s">
        <v>4614</v>
      </c>
      <c r="G485" s="14" t="s">
        <v>4509</v>
      </c>
      <c r="H485" s="14" t="s">
        <v>4510</v>
      </c>
      <c r="I485" s="15">
        <v>41514</v>
      </c>
      <c r="J485" s="77">
        <v>5</v>
      </c>
      <c r="K485" s="92"/>
    </row>
    <row r="486" spans="1:11" ht="20" x14ac:dyDescent="0.25">
      <c r="A486" s="14" t="s">
        <v>3026</v>
      </c>
      <c r="B486" s="14" t="s">
        <v>4678</v>
      </c>
      <c r="C486" s="14" t="s">
        <v>4679</v>
      </c>
      <c r="D486" s="16">
        <v>45863</v>
      </c>
      <c r="E486" s="16"/>
      <c r="F486" s="14" t="s">
        <v>3139</v>
      </c>
      <c r="G486" s="14" t="s">
        <v>3531</v>
      </c>
      <c r="H486" s="14" t="s">
        <v>3195</v>
      </c>
      <c r="I486" s="15">
        <v>142.44999999999999</v>
      </c>
      <c r="J486" s="77" t="s">
        <v>3473</v>
      </c>
      <c r="K486" s="92"/>
    </row>
    <row r="487" spans="1:11" ht="20" x14ac:dyDescent="0.25">
      <c r="A487" s="14" t="s">
        <v>3026</v>
      </c>
      <c r="B487" s="14" t="s">
        <v>4650</v>
      </c>
      <c r="C487" s="14" t="s">
        <v>4651</v>
      </c>
      <c r="D487" s="16">
        <v>45863</v>
      </c>
      <c r="E487" s="16"/>
      <c r="F487" s="14" t="s">
        <v>3139</v>
      </c>
      <c r="G487" s="14" t="s">
        <v>3479</v>
      </c>
      <c r="H487" s="14" t="s">
        <v>3294</v>
      </c>
      <c r="I487" s="15">
        <v>310</v>
      </c>
      <c r="J487" s="77" t="s">
        <v>3473</v>
      </c>
      <c r="K487" s="92"/>
    </row>
    <row r="488" spans="1:11" ht="20" x14ac:dyDescent="0.25">
      <c r="A488" s="14" t="s">
        <v>3026</v>
      </c>
      <c r="B488" s="14" t="s">
        <v>4693</v>
      </c>
      <c r="C488" s="14" t="s">
        <v>4694</v>
      </c>
      <c r="D488" s="16">
        <v>45863</v>
      </c>
      <c r="E488" s="16"/>
      <c r="F488" s="14" t="s">
        <v>3139</v>
      </c>
      <c r="G488" s="14" t="s">
        <v>3557</v>
      </c>
      <c r="H488" s="14" t="s">
        <v>3288</v>
      </c>
      <c r="I488" s="15">
        <v>349.72</v>
      </c>
      <c r="J488" s="77" t="s">
        <v>3473</v>
      </c>
      <c r="K488" s="92"/>
    </row>
    <row r="489" spans="1:11" ht="12.5" x14ac:dyDescent="0.25">
      <c r="A489" s="14" t="s">
        <v>3026</v>
      </c>
      <c r="B489" s="14" t="s">
        <v>4701</v>
      </c>
      <c r="C489" s="14" t="s">
        <v>4702</v>
      </c>
      <c r="D489" s="16">
        <v>45863</v>
      </c>
      <c r="E489" s="16"/>
      <c r="F489" s="14" t="s">
        <v>3074</v>
      </c>
      <c r="G489" s="14" t="s">
        <v>4703</v>
      </c>
      <c r="H489" s="14" t="s">
        <v>3724</v>
      </c>
      <c r="I489" s="15">
        <v>359.62</v>
      </c>
      <c r="J489" s="77" t="s">
        <v>3473</v>
      </c>
      <c r="K489" s="92"/>
    </row>
    <row r="490" spans="1:11" ht="20" x14ac:dyDescent="0.25">
      <c r="A490" s="14" t="s">
        <v>3026</v>
      </c>
      <c r="B490" s="14" t="s">
        <v>4688</v>
      </c>
      <c r="C490" s="14" t="s">
        <v>4689</v>
      </c>
      <c r="D490" s="16">
        <v>45863</v>
      </c>
      <c r="E490" s="16"/>
      <c r="F490" s="14" t="s">
        <v>3139</v>
      </c>
      <c r="G490" s="14" t="s">
        <v>3554</v>
      </c>
      <c r="H490" s="14" t="s">
        <v>3200</v>
      </c>
      <c r="I490" s="15">
        <v>502.25</v>
      </c>
      <c r="J490" s="77" t="s">
        <v>3473</v>
      </c>
      <c r="K490" s="92"/>
    </row>
    <row r="491" spans="1:11" ht="20" x14ac:dyDescent="0.25">
      <c r="A491" s="14" t="s">
        <v>3026</v>
      </c>
      <c r="B491" s="14" t="s">
        <v>4697</v>
      </c>
      <c r="C491" s="14" t="s">
        <v>4698</v>
      </c>
      <c r="D491" s="16">
        <v>45863</v>
      </c>
      <c r="E491" s="16"/>
      <c r="F491" s="14" t="s">
        <v>3139</v>
      </c>
      <c r="G491" s="14" t="s">
        <v>3565</v>
      </c>
      <c r="H491" s="14" t="s">
        <v>3206</v>
      </c>
      <c r="I491" s="15">
        <v>529.83000000000004</v>
      </c>
      <c r="J491" s="77" t="s">
        <v>3473</v>
      </c>
      <c r="K491" s="92"/>
    </row>
    <row r="492" spans="1:11" ht="20" x14ac:dyDescent="0.25">
      <c r="A492" s="14" t="s">
        <v>3026</v>
      </c>
      <c r="B492" s="14" t="s">
        <v>4648</v>
      </c>
      <c r="C492" s="14" t="s">
        <v>4649</v>
      </c>
      <c r="D492" s="16">
        <v>45863</v>
      </c>
      <c r="E492" s="16"/>
      <c r="F492" s="14" t="s">
        <v>3139</v>
      </c>
      <c r="G492" s="14" t="s">
        <v>3476</v>
      </c>
      <c r="H492" s="14" t="s">
        <v>3182</v>
      </c>
      <c r="I492" s="15">
        <v>839.77</v>
      </c>
      <c r="J492" s="77" t="s">
        <v>3473</v>
      </c>
      <c r="K492" s="92"/>
    </row>
    <row r="493" spans="1:11" ht="20" x14ac:dyDescent="0.25">
      <c r="A493" s="14" t="s">
        <v>3026</v>
      </c>
      <c r="B493" s="14" t="s">
        <v>4684</v>
      </c>
      <c r="C493" s="14" t="s">
        <v>4685</v>
      </c>
      <c r="D493" s="16">
        <v>45863</v>
      </c>
      <c r="E493" s="16"/>
      <c r="F493" s="14" t="s">
        <v>3139</v>
      </c>
      <c r="G493" s="14" t="s">
        <v>3542</v>
      </c>
      <c r="H493" s="14" t="s">
        <v>3198</v>
      </c>
      <c r="I493" s="15">
        <v>1110.74</v>
      </c>
      <c r="J493" s="77" t="s">
        <v>3473</v>
      </c>
      <c r="K493" s="92"/>
    </row>
    <row r="494" spans="1:11" ht="20" x14ac:dyDescent="0.25">
      <c r="A494" s="14" t="s">
        <v>3026</v>
      </c>
      <c r="B494" s="14" t="s">
        <v>4680</v>
      </c>
      <c r="C494" s="14" t="s">
        <v>4681</v>
      </c>
      <c r="D494" s="16">
        <v>45863</v>
      </c>
      <c r="E494" s="16"/>
      <c r="F494" s="14" t="s">
        <v>3139</v>
      </c>
      <c r="G494" s="14" t="s">
        <v>3534</v>
      </c>
      <c r="H494" s="14" t="s">
        <v>3196</v>
      </c>
      <c r="I494" s="15">
        <v>1117.6400000000001</v>
      </c>
      <c r="J494" s="77" t="s">
        <v>3473</v>
      </c>
      <c r="K494" s="92"/>
    </row>
    <row r="495" spans="1:11" ht="12.5" x14ac:dyDescent="0.25">
      <c r="A495" s="14" t="s">
        <v>3026</v>
      </c>
      <c r="B495" s="14" t="s">
        <v>4709</v>
      </c>
      <c r="C495" s="14" t="s">
        <v>3699</v>
      </c>
      <c r="D495" s="16">
        <v>45863</v>
      </c>
      <c r="E495" s="16"/>
      <c r="F495" s="14" t="s">
        <v>3074</v>
      </c>
      <c r="G495" s="14" t="s">
        <v>3713</v>
      </c>
      <c r="H495" s="14" t="s">
        <v>3179</v>
      </c>
      <c r="I495" s="15">
        <v>1136.0899999999999</v>
      </c>
      <c r="J495" s="77" t="s">
        <v>3473</v>
      </c>
      <c r="K495" s="92"/>
    </row>
    <row r="496" spans="1:11" ht="20" x14ac:dyDescent="0.25">
      <c r="A496" s="14" t="s">
        <v>3026</v>
      </c>
      <c r="B496" s="14" t="s">
        <v>4658</v>
      </c>
      <c r="C496" s="14" t="s">
        <v>4659</v>
      </c>
      <c r="D496" s="16">
        <v>45863</v>
      </c>
      <c r="E496" s="16"/>
      <c r="F496" s="14" t="s">
        <v>3139</v>
      </c>
      <c r="G496" s="14" t="s">
        <v>3495</v>
      </c>
      <c r="H496" s="14" t="s">
        <v>3187</v>
      </c>
      <c r="I496" s="15">
        <v>1141.7</v>
      </c>
      <c r="J496" s="77" t="s">
        <v>3473</v>
      </c>
      <c r="K496" s="92"/>
    </row>
    <row r="497" spans="1:11" ht="20" x14ac:dyDescent="0.25">
      <c r="A497" s="14" t="s">
        <v>3026</v>
      </c>
      <c r="B497" s="14" t="s">
        <v>4654</v>
      </c>
      <c r="C497" s="14" t="s">
        <v>4655</v>
      </c>
      <c r="D497" s="16">
        <v>45863</v>
      </c>
      <c r="E497" s="16"/>
      <c r="F497" s="14" t="s">
        <v>3139</v>
      </c>
      <c r="G497" s="14" t="s">
        <v>3487</v>
      </c>
      <c r="H497" s="14" t="s">
        <v>3227</v>
      </c>
      <c r="I497" s="15">
        <v>1318.31</v>
      </c>
      <c r="J497" s="77" t="s">
        <v>3473</v>
      </c>
      <c r="K497" s="92"/>
    </row>
    <row r="498" spans="1:11" ht="20" x14ac:dyDescent="0.25">
      <c r="A498" s="14" t="s">
        <v>3026</v>
      </c>
      <c r="B498" s="14" t="s">
        <v>4652</v>
      </c>
      <c r="C498" s="14" t="s">
        <v>4653</v>
      </c>
      <c r="D498" s="16">
        <v>45863</v>
      </c>
      <c r="E498" s="16"/>
      <c r="F498" s="14" t="s">
        <v>3139</v>
      </c>
      <c r="G498" s="14" t="s">
        <v>3484</v>
      </c>
      <c r="H498" s="14" t="s">
        <v>3460</v>
      </c>
      <c r="I498" s="15">
        <v>1612.8</v>
      </c>
      <c r="J498" s="77" t="s">
        <v>3473</v>
      </c>
      <c r="K498" s="92"/>
    </row>
    <row r="499" spans="1:11" ht="12.5" x14ac:dyDescent="0.25">
      <c r="A499" s="14" t="s">
        <v>3026</v>
      </c>
      <c r="B499" s="14" t="s">
        <v>4706</v>
      </c>
      <c r="C499" s="14" t="s">
        <v>4707</v>
      </c>
      <c r="D499" s="16">
        <v>45863</v>
      </c>
      <c r="E499" s="16"/>
      <c r="F499" s="14" t="s">
        <v>4708</v>
      </c>
      <c r="G499" s="14" t="s">
        <v>3904</v>
      </c>
      <c r="H499" s="14" t="s">
        <v>3905</v>
      </c>
      <c r="I499" s="15">
        <v>1850</v>
      </c>
      <c r="J499" s="77" t="s">
        <v>3573</v>
      </c>
      <c r="K499" s="92"/>
    </row>
    <row r="500" spans="1:11" ht="20" x14ac:dyDescent="0.25">
      <c r="A500" s="14" t="s">
        <v>3026</v>
      </c>
      <c r="B500" s="14" t="s">
        <v>4660</v>
      </c>
      <c r="C500" s="14" t="s">
        <v>4661</v>
      </c>
      <c r="D500" s="16">
        <v>45863</v>
      </c>
      <c r="E500" s="16"/>
      <c r="F500" s="14" t="s">
        <v>3139</v>
      </c>
      <c r="G500" s="14" t="s">
        <v>3498</v>
      </c>
      <c r="H500" s="14" t="s">
        <v>3308</v>
      </c>
      <c r="I500" s="15">
        <v>2052.13</v>
      </c>
      <c r="J500" s="77" t="s">
        <v>3473</v>
      </c>
      <c r="K500" s="92"/>
    </row>
    <row r="501" spans="1:11" ht="20" x14ac:dyDescent="0.25">
      <c r="A501" s="14" t="s">
        <v>3026</v>
      </c>
      <c r="B501" s="14" t="s">
        <v>4682</v>
      </c>
      <c r="C501" s="14" t="s">
        <v>4683</v>
      </c>
      <c r="D501" s="16">
        <v>45863</v>
      </c>
      <c r="E501" s="16"/>
      <c r="F501" s="14" t="s">
        <v>3139</v>
      </c>
      <c r="G501" s="14">
        <v>29213291</v>
      </c>
      <c r="H501" s="14" t="s">
        <v>3197</v>
      </c>
      <c r="I501" s="15">
        <v>2344.9899999999998</v>
      </c>
      <c r="J501" s="77" t="s">
        <v>3473</v>
      </c>
      <c r="K501" s="92"/>
    </row>
    <row r="502" spans="1:11" ht="20" x14ac:dyDescent="0.25">
      <c r="A502" s="14" t="s">
        <v>3026</v>
      </c>
      <c r="B502" s="14" t="s">
        <v>4662</v>
      </c>
      <c r="C502" s="14" t="s">
        <v>4663</v>
      </c>
      <c r="D502" s="16">
        <v>45863</v>
      </c>
      <c r="E502" s="16"/>
      <c r="F502" s="14" t="s">
        <v>3139</v>
      </c>
      <c r="G502" s="14" t="s">
        <v>3501</v>
      </c>
      <c r="H502" s="14" t="s">
        <v>3188</v>
      </c>
      <c r="I502" s="15">
        <v>3110.22</v>
      </c>
      <c r="J502" s="77" t="s">
        <v>3473</v>
      </c>
      <c r="K502" s="92"/>
    </row>
    <row r="503" spans="1:11" ht="20" x14ac:dyDescent="0.25">
      <c r="A503" s="14" t="s">
        <v>3026</v>
      </c>
      <c r="B503" s="14" t="s">
        <v>4690</v>
      </c>
      <c r="C503" s="14" t="s">
        <v>4691</v>
      </c>
      <c r="D503" s="16">
        <v>45863</v>
      </c>
      <c r="E503" s="16"/>
      <c r="F503" s="14" t="s">
        <v>3139</v>
      </c>
      <c r="G503" s="14" t="s">
        <v>4692</v>
      </c>
      <c r="H503" s="14" t="s">
        <v>3203</v>
      </c>
      <c r="I503" s="15">
        <v>3858.44</v>
      </c>
      <c r="J503" s="77" t="s">
        <v>3473</v>
      </c>
      <c r="K503" s="92"/>
    </row>
    <row r="504" spans="1:11" ht="20" x14ac:dyDescent="0.25">
      <c r="A504" s="14" t="s">
        <v>3026</v>
      </c>
      <c r="B504" s="14" t="s">
        <v>4695</v>
      </c>
      <c r="C504" s="14" t="s">
        <v>4696</v>
      </c>
      <c r="D504" s="16">
        <v>45863</v>
      </c>
      <c r="E504" s="16"/>
      <c r="F504" s="14" t="s">
        <v>3139</v>
      </c>
      <c r="G504" s="14" t="s">
        <v>3560</v>
      </c>
      <c r="H504" s="14" t="s">
        <v>3205</v>
      </c>
      <c r="I504" s="15">
        <v>3949.25</v>
      </c>
      <c r="J504" s="77" t="s">
        <v>3473</v>
      </c>
      <c r="K504" s="92"/>
    </row>
    <row r="505" spans="1:11" ht="20" x14ac:dyDescent="0.25">
      <c r="A505" s="14" t="s">
        <v>3026</v>
      </c>
      <c r="B505" s="14" t="s">
        <v>4668</v>
      </c>
      <c r="C505" s="14" t="s">
        <v>4669</v>
      </c>
      <c r="D505" s="16">
        <v>45863</v>
      </c>
      <c r="E505" s="16"/>
      <c r="F505" s="14" t="s">
        <v>3139</v>
      </c>
      <c r="G505" s="14" t="s">
        <v>3512</v>
      </c>
      <c r="H505" s="14" t="s">
        <v>3190</v>
      </c>
      <c r="I505" s="15">
        <v>4247.93</v>
      </c>
      <c r="J505" s="77" t="s">
        <v>3473</v>
      </c>
      <c r="K505" s="92"/>
    </row>
    <row r="506" spans="1:11" ht="20" x14ac:dyDescent="0.25">
      <c r="A506" s="14" t="s">
        <v>3026</v>
      </c>
      <c r="B506" s="14" t="s">
        <v>4664</v>
      </c>
      <c r="C506" s="14" t="s">
        <v>4665</v>
      </c>
      <c r="D506" s="16">
        <v>45863</v>
      </c>
      <c r="E506" s="16"/>
      <c r="F506" s="14" t="s">
        <v>3139</v>
      </c>
      <c r="G506" s="14" t="s">
        <v>3504</v>
      </c>
      <c r="H506" s="14" t="s">
        <v>3189</v>
      </c>
      <c r="I506" s="15">
        <v>4547.33</v>
      </c>
      <c r="J506" s="77" t="s">
        <v>3473</v>
      </c>
      <c r="K506" s="92"/>
    </row>
    <row r="507" spans="1:11" ht="20" x14ac:dyDescent="0.25">
      <c r="A507" s="14" t="s">
        <v>3026</v>
      </c>
      <c r="B507" s="14" t="s">
        <v>4656</v>
      </c>
      <c r="C507" s="14" t="s">
        <v>4657</v>
      </c>
      <c r="D507" s="16">
        <v>45863</v>
      </c>
      <c r="E507" s="16"/>
      <c r="F507" s="14" t="s">
        <v>3139</v>
      </c>
      <c r="G507" s="14" t="s">
        <v>3490</v>
      </c>
      <c r="H507" s="14" t="s">
        <v>3186</v>
      </c>
      <c r="I507" s="15">
        <v>5036.0200000000004</v>
      </c>
      <c r="J507" s="77" t="s">
        <v>3473</v>
      </c>
      <c r="K507" s="92"/>
    </row>
    <row r="508" spans="1:11" ht="20" x14ac:dyDescent="0.25">
      <c r="A508" s="14" t="s">
        <v>3026</v>
      </c>
      <c r="B508" s="14" t="s">
        <v>4666</v>
      </c>
      <c r="C508" s="14" t="s">
        <v>4667</v>
      </c>
      <c r="D508" s="16">
        <v>45863</v>
      </c>
      <c r="E508" s="16"/>
      <c r="F508" s="14" t="s">
        <v>3139</v>
      </c>
      <c r="G508" s="14" t="s">
        <v>3509</v>
      </c>
      <c r="H508" s="14" t="s">
        <v>3118</v>
      </c>
      <c r="I508" s="15">
        <v>5047.9399999999996</v>
      </c>
      <c r="J508" s="77" t="s">
        <v>3473</v>
      </c>
      <c r="K508" s="92"/>
    </row>
    <row r="509" spans="1:11" ht="20" x14ac:dyDescent="0.25">
      <c r="A509" s="14" t="s">
        <v>3026</v>
      </c>
      <c r="B509" s="14" t="s">
        <v>4672</v>
      </c>
      <c r="C509" s="14" t="s">
        <v>4673</v>
      </c>
      <c r="D509" s="16">
        <v>45863</v>
      </c>
      <c r="E509" s="16"/>
      <c r="F509" s="14" t="s">
        <v>3139</v>
      </c>
      <c r="G509" s="14" t="s">
        <v>3520</v>
      </c>
      <c r="H509" s="14" t="s">
        <v>3192</v>
      </c>
      <c r="I509" s="15">
        <v>5269.05</v>
      </c>
      <c r="J509" s="77" t="s">
        <v>3473</v>
      </c>
      <c r="K509" s="92"/>
    </row>
    <row r="510" spans="1:11" ht="20" x14ac:dyDescent="0.25">
      <c r="A510" s="14" t="s">
        <v>3026</v>
      </c>
      <c r="B510" s="14" t="s">
        <v>4676</v>
      </c>
      <c r="C510" s="14" t="s">
        <v>4677</v>
      </c>
      <c r="D510" s="16">
        <v>45863</v>
      </c>
      <c r="E510" s="16"/>
      <c r="F510" s="14" t="s">
        <v>3139</v>
      </c>
      <c r="G510" s="14" t="s">
        <v>3528</v>
      </c>
      <c r="H510" s="14" t="s">
        <v>3194</v>
      </c>
      <c r="I510" s="15">
        <v>7048.54</v>
      </c>
      <c r="J510" s="77" t="s">
        <v>3473</v>
      </c>
      <c r="K510" s="92"/>
    </row>
    <row r="511" spans="1:11" ht="20" x14ac:dyDescent="0.25">
      <c r="A511" s="14" t="s">
        <v>3026</v>
      </c>
      <c r="B511" s="14" t="s">
        <v>4674</v>
      </c>
      <c r="C511" s="14" t="s">
        <v>4675</v>
      </c>
      <c r="D511" s="16">
        <v>45863</v>
      </c>
      <c r="E511" s="16"/>
      <c r="F511" s="14" t="s">
        <v>3139</v>
      </c>
      <c r="G511" s="14" t="s">
        <v>3525</v>
      </c>
      <c r="H511" s="14" t="s">
        <v>3193</v>
      </c>
      <c r="I511" s="15">
        <v>7744.66</v>
      </c>
      <c r="J511" s="77" t="s">
        <v>3473</v>
      </c>
      <c r="K511" s="92"/>
    </row>
    <row r="512" spans="1:11" ht="20" x14ac:dyDescent="0.25">
      <c r="A512" s="14" t="s">
        <v>3026</v>
      </c>
      <c r="B512" s="14" t="s">
        <v>4699</v>
      </c>
      <c r="C512" s="14" t="s">
        <v>4700</v>
      </c>
      <c r="D512" s="16">
        <v>45863</v>
      </c>
      <c r="E512" s="16"/>
      <c r="F512" s="14" t="s">
        <v>3139</v>
      </c>
      <c r="G512" s="14" t="s">
        <v>3568</v>
      </c>
      <c r="H512" s="14" t="s">
        <v>3207</v>
      </c>
      <c r="I512" s="15">
        <v>9614.49</v>
      </c>
      <c r="J512" s="77" t="s">
        <v>3473</v>
      </c>
      <c r="K512" s="92"/>
    </row>
    <row r="513" spans="1:11" ht="20" x14ac:dyDescent="0.25">
      <c r="A513" s="14" t="s">
        <v>3026</v>
      </c>
      <c r="B513" s="14" t="s">
        <v>4686</v>
      </c>
      <c r="C513" s="14" t="s">
        <v>4687</v>
      </c>
      <c r="D513" s="16">
        <v>45863</v>
      </c>
      <c r="E513" s="16"/>
      <c r="F513" s="14" t="s">
        <v>3139</v>
      </c>
      <c r="G513" s="14" t="s">
        <v>3547</v>
      </c>
      <c r="H513" s="14" t="s">
        <v>3199</v>
      </c>
      <c r="I513" s="15">
        <v>10000.35</v>
      </c>
      <c r="J513" s="77" t="s">
        <v>3473</v>
      </c>
      <c r="K513" s="92"/>
    </row>
    <row r="514" spans="1:11" ht="12.5" x14ac:dyDescent="0.25">
      <c r="A514" s="14" t="s">
        <v>3026</v>
      </c>
      <c r="B514" s="14" t="s">
        <v>4712</v>
      </c>
      <c r="C514" s="14" t="s">
        <v>3699</v>
      </c>
      <c r="D514" s="16">
        <v>45863</v>
      </c>
      <c r="E514" s="16"/>
      <c r="F514" s="14" t="s">
        <v>4713</v>
      </c>
      <c r="G514" s="14" t="s">
        <v>4714</v>
      </c>
      <c r="H514" s="14" t="s">
        <v>4715</v>
      </c>
      <c r="I514" s="15">
        <v>11916.24</v>
      </c>
      <c r="J514" s="77">
        <v>3</v>
      </c>
      <c r="K514" s="92"/>
    </row>
    <row r="515" spans="1:11" ht="20" x14ac:dyDescent="0.25">
      <c r="A515" s="14" t="s">
        <v>3026</v>
      </c>
      <c r="B515" s="14" t="s">
        <v>4670</v>
      </c>
      <c r="C515" s="14" t="s">
        <v>4671</v>
      </c>
      <c r="D515" s="16">
        <v>45863</v>
      </c>
      <c r="E515" s="16"/>
      <c r="F515" s="14" t="s">
        <v>3139</v>
      </c>
      <c r="G515" s="14" t="s">
        <v>3517</v>
      </c>
      <c r="H515" s="14" t="s">
        <v>3191</v>
      </c>
      <c r="I515" s="15">
        <v>17541.310000000001</v>
      </c>
      <c r="J515" s="77" t="s">
        <v>3473</v>
      </c>
      <c r="K515" s="92"/>
    </row>
    <row r="516" spans="1:11" ht="12.5" x14ac:dyDescent="0.25">
      <c r="A516" s="14" t="s">
        <v>3026</v>
      </c>
      <c r="B516" s="14" t="s">
        <v>4716</v>
      </c>
      <c r="C516" s="14" t="s">
        <v>4717</v>
      </c>
      <c r="D516" s="16">
        <v>45863</v>
      </c>
      <c r="E516" s="16"/>
      <c r="F516" s="14" t="s">
        <v>4718</v>
      </c>
      <c r="G516" s="14">
        <v>5206012790</v>
      </c>
      <c r="H516" s="14" t="s">
        <v>4719</v>
      </c>
      <c r="I516" s="15">
        <v>35000</v>
      </c>
      <c r="J516" s="77">
        <v>3</v>
      </c>
      <c r="K516" s="92"/>
    </row>
    <row r="517" spans="1:11" ht="12.5" x14ac:dyDescent="0.25">
      <c r="A517" s="14" t="s">
        <v>3026</v>
      </c>
      <c r="B517" s="14" t="s">
        <v>4710</v>
      </c>
      <c r="C517" s="14">
        <v>101138</v>
      </c>
      <c r="D517" s="16">
        <v>45863</v>
      </c>
      <c r="E517" s="16"/>
      <c r="F517" s="14" t="s">
        <v>4711</v>
      </c>
      <c r="G517" s="14" t="s">
        <v>3468</v>
      </c>
      <c r="H517" s="14" t="s">
        <v>3469</v>
      </c>
      <c r="I517" s="15">
        <v>48959.62</v>
      </c>
      <c r="J517" s="77">
        <v>5</v>
      </c>
      <c r="K517" s="92"/>
    </row>
    <row r="518" spans="1:11" ht="20" x14ac:dyDescent="0.25">
      <c r="A518" s="14" t="s">
        <v>3026</v>
      </c>
      <c r="B518" s="14" t="s">
        <v>4704</v>
      </c>
      <c r="C518" s="14"/>
      <c r="D518" s="16">
        <v>45863</v>
      </c>
      <c r="E518" s="16"/>
      <c r="F518" s="14" t="s">
        <v>4705</v>
      </c>
      <c r="G518" s="14"/>
      <c r="H518" s="14" t="s">
        <v>3146</v>
      </c>
      <c r="I518" s="15">
        <v>96400</v>
      </c>
      <c r="J518" s="77" t="s">
        <v>3573</v>
      </c>
      <c r="K518" s="92"/>
    </row>
    <row r="519" spans="1:11" ht="20" x14ac:dyDescent="0.25">
      <c r="A519" s="14" t="s">
        <v>3026</v>
      </c>
      <c r="B519" s="14">
        <v>5125003861</v>
      </c>
      <c r="C519" s="14">
        <v>20250561</v>
      </c>
      <c r="D519" s="16">
        <v>45867</v>
      </c>
      <c r="E519" s="16"/>
      <c r="F519" s="14" t="s">
        <v>5150</v>
      </c>
      <c r="G519" s="14" t="s">
        <v>5151</v>
      </c>
      <c r="H519" s="14" t="s">
        <v>5152</v>
      </c>
      <c r="I519" s="15">
        <v>2625</v>
      </c>
      <c r="J519" s="77">
        <v>3</v>
      </c>
      <c r="K519" s="92"/>
    </row>
    <row r="520" spans="1:11" ht="20" x14ac:dyDescent="0.25">
      <c r="A520" s="14" t="s">
        <v>3026</v>
      </c>
      <c r="B520" s="14"/>
      <c r="C520" s="14"/>
      <c r="D520" s="16">
        <v>45867</v>
      </c>
      <c r="E520" s="16"/>
      <c r="F520" s="14" t="s">
        <v>3029</v>
      </c>
      <c r="G520" s="14"/>
      <c r="H520" s="14" t="s">
        <v>3030</v>
      </c>
      <c r="I520" s="15">
        <v>40395.599999999999</v>
      </c>
      <c r="J520" s="77">
        <v>5</v>
      </c>
      <c r="K520" s="92"/>
    </row>
    <row r="521" spans="1:11" ht="12.5" x14ac:dyDescent="0.25">
      <c r="A521" s="14" t="s">
        <v>3026</v>
      </c>
      <c r="B521" s="14" t="s">
        <v>5852</v>
      </c>
      <c r="C521" s="14">
        <v>101138</v>
      </c>
      <c r="D521" s="16">
        <v>45867</v>
      </c>
      <c r="E521" s="16"/>
      <c r="F521" s="14" t="s">
        <v>5853</v>
      </c>
      <c r="G521" s="14" t="s">
        <v>3468</v>
      </c>
      <c r="H521" s="14" t="s">
        <v>3469</v>
      </c>
      <c r="I521" s="15">
        <v>65177.38</v>
      </c>
      <c r="J521" s="77">
        <v>5</v>
      </c>
      <c r="K521" s="92"/>
    </row>
    <row r="522" spans="1:11" ht="12.5" x14ac:dyDescent="0.25">
      <c r="A522" s="14" t="s">
        <v>3026</v>
      </c>
      <c r="B522" s="14" t="s">
        <v>4840</v>
      </c>
      <c r="C522" s="14" t="s">
        <v>4841</v>
      </c>
      <c r="D522" s="16">
        <v>45868</v>
      </c>
      <c r="E522" s="16"/>
      <c r="F522" s="14" t="s">
        <v>4163</v>
      </c>
      <c r="G522" s="14" t="s">
        <v>4842</v>
      </c>
      <c r="H522" s="14" t="s">
        <v>4843</v>
      </c>
      <c r="I522" s="15">
        <v>40</v>
      </c>
      <c r="J522" s="77">
        <v>5</v>
      </c>
      <c r="K522" s="92"/>
    </row>
    <row r="523" spans="1:11" ht="12.5" x14ac:dyDescent="0.25">
      <c r="A523" s="14" t="s">
        <v>3026</v>
      </c>
      <c r="B523" s="14" t="s">
        <v>4731</v>
      </c>
      <c r="C523" s="14" t="s">
        <v>4732</v>
      </c>
      <c r="D523" s="16">
        <v>45868</v>
      </c>
      <c r="E523" s="16"/>
      <c r="F523" s="14" t="s">
        <v>4733</v>
      </c>
      <c r="G523" s="14" t="s">
        <v>4734</v>
      </c>
      <c r="H523" s="14" t="s">
        <v>4735</v>
      </c>
      <c r="I523" s="15">
        <v>45.5</v>
      </c>
      <c r="J523" s="77">
        <v>3</v>
      </c>
      <c r="K523" s="92"/>
    </row>
    <row r="524" spans="1:11" ht="20" x14ac:dyDescent="0.25">
      <c r="A524" s="14" t="s">
        <v>3026</v>
      </c>
      <c r="B524" s="14" t="s">
        <v>4837</v>
      </c>
      <c r="C524" s="14" t="s">
        <v>4838</v>
      </c>
      <c r="D524" s="16">
        <v>45868</v>
      </c>
      <c r="E524" s="16"/>
      <c r="F524" s="14" t="s">
        <v>4839</v>
      </c>
      <c r="G524" s="14" t="s">
        <v>4216</v>
      </c>
      <c r="H524" s="14" t="s">
        <v>4217</v>
      </c>
      <c r="I524" s="15">
        <v>75</v>
      </c>
      <c r="J524" s="77">
        <v>3</v>
      </c>
      <c r="K524" s="92"/>
    </row>
    <row r="525" spans="1:11" ht="20" x14ac:dyDescent="0.25">
      <c r="A525" s="14" t="s">
        <v>3026</v>
      </c>
      <c r="B525" s="14" t="s">
        <v>4903</v>
      </c>
      <c r="C525" s="14" t="s">
        <v>3697</v>
      </c>
      <c r="D525" s="16">
        <v>45868</v>
      </c>
      <c r="E525" s="16"/>
      <c r="F525" s="14" t="s">
        <v>4904</v>
      </c>
      <c r="G525" s="14">
        <v>53341902</v>
      </c>
      <c r="H525" s="14" t="s">
        <v>4900</v>
      </c>
      <c r="I525" s="15">
        <v>75</v>
      </c>
      <c r="J525" s="77">
        <v>3</v>
      </c>
      <c r="K525" s="92"/>
    </row>
    <row r="526" spans="1:11" ht="12.5" x14ac:dyDescent="0.25">
      <c r="A526" s="14" t="s">
        <v>3026</v>
      </c>
      <c r="B526" s="14" t="s">
        <v>4946</v>
      </c>
      <c r="C526" s="14" t="s">
        <v>3618</v>
      </c>
      <c r="D526" s="16">
        <v>45868</v>
      </c>
      <c r="E526" s="16"/>
      <c r="F526" s="14" t="s">
        <v>4947</v>
      </c>
      <c r="G526" s="14" t="s">
        <v>4948</v>
      </c>
      <c r="H526" s="14" t="s">
        <v>4949</v>
      </c>
      <c r="I526" s="15">
        <v>75</v>
      </c>
      <c r="J526" s="77">
        <v>3</v>
      </c>
      <c r="K526" s="92"/>
    </row>
    <row r="527" spans="1:11" ht="12.5" x14ac:dyDescent="0.25">
      <c r="A527" s="14" t="s">
        <v>3026</v>
      </c>
      <c r="B527" s="14" t="s">
        <v>4849</v>
      </c>
      <c r="C527" s="14" t="s">
        <v>4850</v>
      </c>
      <c r="D527" s="16">
        <v>45868</v>
      </c>
      <c r="E527" s="16"/>
      <c r="F527" s="14" t="s">
        <v>4851</v>
      </c>
      <c r="G527" s="14" t="s">
        <v>4847</v>
      </c>
      <c r="H527" s="14" t="s">
        <v>4848</v>
      </c>
      <c r="I527" s="15">
        <v>100</v>
      </c>
      <c r="J527" s="77">
        <v>3</v>
      </c>
      <c r="K527" s="92"/>
    </row>
    <row r="528" spans="1:11" ht="20" x14ac:dyDescent="0.25">
      <c r="A528" s="14" t="s">
        <v>3026</v>
      </c>
      <c r="B528" s="14" t="s">
        <v>4793</v>
      </c>
      <c r="C528" s="14" t="s">
        <v>4794</v>
      </c>
      <c r="D528" s="16">
        <v>45868</v>
      </c>
      <c r="E528" s="16"/>
      <c r="F528" s="14" t="s">
        <v>4483</v>
      </c>
      <c r="G528" s="14" t="s">
        <v>3539</v>
      </c>
      <c r="H528" s="14" t="s">
        <v>3292</v>
      </c>
      <c r="I528" s="15">
        <v>120</v>
      </c>
      <c r="J528" s="77">
        <v>3</v>
      </c>
      <c r="K528" s="92"/>
    </row>
    <row r="529" spans="1:11" ht="20" x14ac:dyDescent="0.25">
      <c r="A529" s="14" t="s">
        <v>3026</v>
      </c>
      <c r="B529" s="14" t="s">
        <v>4960</v>
      </c>
      <c r="C529" s="14" t="s">
        <v>3633</v>
      </c>
      <c r="D529" s="16">
        <v>45868</v>
      </c>
      <c r="E529" s="16"/>
      <c r="F529" s="14" t="s">
        <v>4961</v>
      </c>
      <c r="G529" s="14" t="s">
        <v>4962</v>
      </c>
      <c r="H529" s="14" t="s">
        <v>3338</v>
      </c>
      <c r="I529" s="15">
        <v>128</v>
      </c>
      <c r="J529" s="77" t="s">
        <v>3573</v>
      </c>
      <c r="K529" s="92"/>
    </row>
    <row r="530" spans="1:11" ht="20" x14ac:dyDescent="0.25">
      <c r="A530" s="14" t="s">
        <v>3026</v>
      </c>
      <c r="B530" s="14" t="s">
        <v>4965</v>
      </c>
      <c r="C530" s="14" t="s">
        <v>4092</v>
      </c>
      <c r="D530" s="16">
        <v>45868</v>
      </c>
      <c r="E530" s="16"/>
      <c r="F530" s="14" t="s">
        <v>4966</v>
      </c>
      <c r="G530" s="14" t="s">
        <v>4962</v>
      </c>
      <c r="H530" s="14" t="s">
        <v>3338</v>
      </c>
      <c r="I530" s="15">
        <v>144</v>
      </c>
      <c r="J530" s="77" t="s">
        <v>3573</v>
      </c>
      <c r="K530" s="92"/>
    </row>
    <row r="531" spans="1:11" ht="12.5" x14ac:dyDescent="0.25">
      <c r="A531" s="14" t="s">
        <v>3026</v>
      </c>
      <c r="B531" s="14" t="s">
        <v>4820</v>
      </c>
      <c r="C531" s="14" t="s">
        <v>3676</v>
      </c>
      <c r="D531" s="16">
        <v>45868</v>
      </c>
      <c r="E531" s="16"/>
      <c r="F531" s="14" t="s">
        <v>4821</v>
      </c>
      <c r="G531" s="14" t="s">
        <v>4822</v>
      </c>
      <c r="H531" s="14" t="s">
        <v>4823</v>
      </c>
      <c r="I531" s="15">
        <v>150</v>
      </c>
      <c r="J531" s="77">
        <v>5</v>
      </c>
      <c r="K531" s="92"/>
    </row>
    <row r="532" spans="1:11" ht="20" x14ac:dyDescent="0.25">
      <c r="A532" s="14" t="s">
        <v>3026</v>
      </c>
      <c r="B532" s="14" t="s">
        <v>4974</v>
      </c>
      <c r="C532" s="14" t="s">
        <v>4403</v>
      </c>
      <c r="D532" s="16">
        <v>45868</v>
      </c>
      <c r="E532" s="16"/>
      <c r="F532" s="14" t="s">
        <v>4975</v>
      </c>
      <c r="G532" s="14" t="s">
        <v>4976</v>
      </c>
      <c r="H532" s="14" t="s">
        <v>4977</v>
      </c>
      <c r="I532" s="15">
        <v>157.83000000000001</v>
      </c>
      <c r="J532" s="77">
        <v>3</v>
      </c>
      <c r="K532" s="92"/>
    </row>
    <row r="533" spans="1:11" ht="12.5" x14ac:dyDescent="0.25">
      <c r="A533" s="14" t="s">
        <v>3026</v>
      </c>
      <c r="B533" s="14" t="s">
        <v>4987</v>
      </c>
      <c r="C533" s="14" t="s">
        <v>3662</v>
      </c>
      <c r="D533" s="16">
        <v>45868</v>
      </c>
      <c r="E533" s="16"/>
      <c r="F533" s="14" t="s">
        <v>4988</v>
      </c>
      <c r="G533" s="14" t="s">
        <v>3790</v>
      </c>
      <c r="H533" s="14" t="s">
        <v>3791</v>
      </c>
      <c r="I533" s="15">
        <v>160</v>
      </c>
      <c r="J533" s="77">
        <v>5</v>
      </c>
      <c r="K533" s="92"/>
    </row>
    <row r="534" spans="1:11" ht="12.5" x14ac:dyDescent="0.25">
      <c r="A534" s="14" t="s">
        <v>3026</v>
      </c>
      <c r="B534" s="14" t="s">
        <v>4810</v>
      </c>
      <c r="C534" s="14" t="s">
        <v>4811</v>
      </c>
      <c r="D534" s="16">
        <v>45868</v>
      </c>
      <c r="E534" s="16"/>
      <c r="F534" s="14" t="s">
        <v>4812</v>
      </c>
      <c r="G534" s="14" t="s">
        <v>4813</v>
      </c>
      <c r="H534" s="14" t="s">
        <v>4814</v>
      </c>
      <c r="I534" s="15">
        <v>172.2</v>
      </c>
      <c r="J534" s="77">
        <v>3</v>
      </c>
      <c r="K534" s="92"/>
    </row>
    <row r="535" spans="1:11" ht="12.5" x14ac:dyDescent="0.25">
      <c r="A535" s="14" t="s">
        <v>3026</v>
      </c>
      <c r="B535" s="14" t="s">
        <v>4856</v>
      </c>
      <c r="C535" s="14" t="s">
        <v>4857</v>
      </c>
      <c r="D535" s="16">
        <v>45868</v>
      </c>
      <c r="E535" s="16"/>
      <c r="F535" s="14" t="s">
        <v>4858</v>
      </c>
      <c r="G535" s="14" t="s">
        <v>4859</v>
      </c>
      <c r="H535" s="14" t="s">
        <v>4860</v>
      </c>
      <c r="I535" s="15">
        <v>184.5</v>
      </c>
      <c r="J535" s="77">
        <v>5</v>
      </c>
      <c r="K535" s="92"/>
    </row>
    <row r="536" spans="1:11" ht="20" x14ac:dyDescent="0.25">
      <c r="A536" s="14" t="s">
        <v>3026</v>
      </c>
      <c r="B536" s="14" t="s">
        <v>4954</v>
      </c>
      <c r="C536" s="14" t="s">
        <v>4302</v>
      </c>
      <c r="D536" s="16">
        <v>45868</v>
      </c>
      <c r="E536" s="16"/>
      <c r="F536" s="14" t="s">
        <v>4955</v>
      </c>
      <c r="G536" s="14" t="s">
        <v>4956</v>
      </c>
      <c r="H536" s="14" t="s">
        <v>4957</v>
      </c>
      <c r="I536" s="15">
        <v>200</v>
      </c>
      <c r="J536" s="77">
        <v>3</v>
      </c>
      <c r="K536" s="92"/>
    </row>
    <row r="537" spans="1:11" ht="12.5" x14ac:dyDescent="0.25">
      <c r="A537" s="14" t="s">
        <v>3026</v>
      </c>
      <c r="B537" s="14" t="s">
        <v>4806</v>
      </c>
      <c r="C537" s="14" t="s">
        <v>4807</v>
      </c>
      <c r="D537" s="16">
        <v>45868</v>
      </c>
      <c r="E537" s="16"/>
      <c r="F537" s="14" t="s">
        <v>4808</v>
      </c>
      <c r="G537" s="14" t="s">
        <v>4809</v>
      </c>
      <c r="H537" s="14" t="s">
        <v>3394</v>
      </c>
      <c r="I537" s="15">
        <v>225</v>
      </c>
      <c r="J537" s="77" t="s">
        <v>3573</v>
      </c>
      <c r="K537" s="92"/>
    </row>
    <row r="538" spans="1:11" ht="20" x14ac:dyDescent="0.25">
      <c r="A538" s="14" t="s">
        <v>3026</v>
      </c>
      <c r="B538" s="14" t="s">
        <v>4980</v>
      </c>
      <c r="C538" s="14" t="s">
        <v>4981</v>
      </c>
      <c r="D538" s="16">
        <v>45868</v>
      </c>
      <c r="E538" s="16"/>
      <c r="F538" s="14" t="s">
        <v>4982</v>
      </c>
      <c r="G538" s="14" t="s">
        <v>4976</v>
      </c>
      <c r="H538" s="14" t="s">
        <v>4977</v>
      </c>
      <c r="I538" s="15">
        <v>225</v>
      </c>
      <c r="J538" s="77">
        <v>3</v>
      </c>
      <c r="K538" s="92"/>
    </row>
    <row r="539" spans="1:11" ht="20" x14ac:dyDescent="0.25">
      <c r="A539" s="14" t="s">
        <v>3026</v>
      </c>
      <c r="B539" s="14" t="s">
        <v>4787</v>
      </c>
      <c r="C539" s="14" t="s">
        <v>4788</v>
      </c>
      <c r="D539" s="16">
        <v>45868</v>
      </c>
      <c r="E539" s="16"/>
      <c r="F539" s="14" t="s">
        <v>4789</v>
      </c>
      <c r="G539" s="14" t="s">
        <v>3539</v>
      </c>
      <c r="H539" s="14" t="s">
        <v>3292</v>
      </c>
      <c r="I539" s="15">
        <v>260</v>
      </c>
      <c r="J539" s="77">
        <v>3</v>
      </c>
      <c r="K539" s="92"/>
    </row>
    <row r="540" spans="1:11" ht="20" x14ac:dyDescent="0.25">
      <c r="A540" s="14" t="s">
        <v>3026</v>
      </c>
      <c r="B540" s="14" t="s">
        <v>4790</v>
      </c>
      <c r="C540" s="14" t="s">
        <v>4791</v>
      </c>
      <c r="D540" s="16">
        <v>45868</v>
      </c>
      <c r="E540" s="16"/>
      <c r="F540" s="14" t="s">
        <v>4792</v>
      </c>
      <c r="G540" s="14" t="s">
        <v>3539</v>
      </c>
      <c r="H540" s="14" t="s">
        <v>3292</v>
      </c>
      <c r="I540" s="15">
        <v>330</v>
      </c>
      <c r="J540" s="77">
        <v>3</v>
      </c>
      <c r="K540" s="92"/>
    </row>
    <row r="541" spans="1:11" ht="20" x14ac:dyDescent="0.25">
      <c r="A541" s="14" t="s">
        <v>3026</v>
      </c>
      <c r="B541" s="14" t="s">
        <v>4963</v>
      </c>
      <c r="C541" s="14" t="s">
        <v>4247</v>
      </c>
      <c r="D541" s="16">
        <v>45868</v>
      </c>
      <c r="E541" s="16"/>
      <c r="F541" s="14" t="s">
        <v>4964</v>
      </c>
      <c r="G541" s="14" t="s">
        <v>4962</v>
      </c>
      <c r="H541" s="14" t="s">
        <v>3338</v>
      </c>
      <c r="I541" s="15">
        <v>336</v>
      </c>
      <c r="J541" s="77" t="s">
        <v>3573</v>
      </c>
      <c r="K541" s="92"/>
    </row>
    <row r="542" spans="1:11" ht="12.5" x14ac:dyDescent="0.25">
      <c r="A542" s="14" t="s">
        <v>3026</v>
      </c>
      <c r="B542" s="14" t="s">
        <v>4844</v>
      </c>
      <c r="C542" s="14" t="s">
        <v>4845</v>
      </c>
      <c r="D542" s="16">
        <v>45868</v>
      </c>
      <c r="E542" s="16"/>
      <c r="F542" s="14" t="s">
        <v>4846</v>
      </c>
      <c r="G542" s="14" t="s">
        <v>4847</v>
      </c>
      <c r="H542" s="14" t="s">
        <v>4848</v>
      </c>
      <c r="I542" s="15">
        <v>350</v>
      </c>
      <c r="J542" s="77">
        <v>3</v>
      </c>
      <c r="K542" s="92"/>
    </row>
    <row r="543" spans="1:11" ht="20" x14ac:dyDescent="0.25">
      <c r="A543" s="14" t="s">
        <v>3026</v>
      </c>
      <c r="B543" s="14" t="s">
        <v>4928</v>
      </c>
      <c r="C543" s="14" t="s">
        <v>4929</v>
      </c>
      <c r="D543" s="16">
        <v>45868</v>
      </c>
      <c r="E543" s="16"/>
      <c r="F543" s="14" t="s">
        <v>4930</v>
      </c>
      <c r="G543" s="14" t="s">
        <v>4931</v>
      </c>
      <c r="H543" s="14" t="s">
        <v>4932</v>
      </c>
      <c r="I543" s="15">
        <v>350</v>
      </c>
      <c r="J543" s="77">
        <v>3</v>
      </c>
      <c r="K543" s="92"/>
    </row>
    <row r="544" spans="1:11" ht="20" x14ac:dyDescent="0.25">
      <c r="A544" s="14" t="s">
        <v>3026</v>
      </c>
      <c r="B544" s="14" t="s">
        <v>4852</v>
      </c>
      <c r="C544" s="14" t="s">
        <v>4853</v>
      </c>
      <c r="D544" s="16">
        <v>45868</v>
      </c>
      <c r="E544" s="16"/>
      <c r="F544" s="14" t="s">
        <v>4854</v>
      </c>
      <c r="G544" s="14">
        <v>29294851</v>
      </c>
      <c r="H544" s="14" t="s">
        <v>4855</v>
      </c>
      <c r="I544" s="15">
        <v>364.8</v>
      </c>
      <c r="J544" s="77" t="s">
        <v>3573</v>
      </c>
      <c r="K544" s="92"/>
    </row>
    <row r="545" spans="1:11" ht="12.5" x14ac:dyDescent="0.25">
      <c r="A545" s="14" t="s">
        <v>3026</v>
      </c>
      <c r="B545" s="14" t="s">
        <v>4770</v>
      </c>
      <c r="C545" s="14" t="s">
        <v>4771</v>
      </c>
      <c r="D545" s="16">
        <v>45868</v>
      </c>
      <c r="E545" s="16"/>
      <c r="F545" s="14" t="s">
        <v>4772</v>
      </c>
      <c r="G545" s="14" t="s">
        <v>4121</v>
      </c>
      <c r="H545" s="14" t="s">
        <v>3154</v>
      </c>
      <c r="I545" s="15">
        <v>366.4</v>
      </c>
      <c r="J545" s="77">
        <v>5</v>
      </c>
      <c r="K545" s="92"/>
    </row>
    <row r="546" spans="1:11" ht="20" x14ac:dyDescent="0.25">
      <c r="A546" s="14" t="s">
        <v>3026</v>
      </c>
      <c r="B546" s="14" t="s">
        <v>4958</v>
      </c>
      <c r="C546" s="14" t="s">
        <v>3691</v>
      </c>
      <c r="D546" s="16">
        <v>45868</v>
      </c>
      <c r="E546" s="16"/>
      <c r="F546" s="14" t="s">
        <v>4959</v>
      </c>
      <c r="G546" s="14" t="s">
        <v>4365</v>
      </c>
      <c r="H546" s="14" t="s">
        <v>4366</v>
      </c>
      <c r="I546" s="15">
        <v>375</v>
      </c>
      <c r="J546" s="77">
        <v>3</v>
      </c>
      <c r="K546" s="92"/>
    </row>
    <row r="547" spans="1:11" ht="20" x14ac:dyDescent="0.25">
      <c r="A547" s="14" t="s">
        <v>3026</v>
      </c>
      <c r="B547" s="14" t="s">
        <v>4869</v>
      </c>
      <c r="C547" s="14" t="s">
        <v>4870</v>
      </c>
      <c r="D547" s="16">
        <v>45868</v>
      </c>
      <c r="E547" s="16"/>
      <c r="F547" s="14" t="s">
        <v>4871</v>
      </c>
      <c r="G547" s="14" t="s">
        <v>4872</v>
      </c>
      <c r="H547" s="14" t="s">
        <v>4873</v>
      </c>
      <c r="I547" s="15">
        <v>383</v>
      </c>
      <c r="J547" s="77" t="s">
        <v>3573</v>
      </c>
      <c r="K547" s="92"/>
    </row>
    <row r="548" spans="1:11" ht="20" x14ac:dyDescent="0.25">
      <c r="A548" s="14" t="s">
        <v>3026</v>
      </c>
      <c r="B548" s="14" t="s">
        <v>4773</v>
      </c>
      <c r="C548" s="14" t="s">
        <v>4774</v>
      </c>
      <c r="D548" s="16">
        <v>45868</v>
      </c>
      <c r="E548" s="16"/>
      <c r="F548" s="14" t="s">
        <v>4775</v>
      </c>
      <c r="G548" s="14" t="s">
        <v>3509</v>
      </c>
      <c r="H548" s="14" t="s">
        <v>3118</v>
      </c>
      <c r="I548" s="15">
        <v>413</v>
      </c>
      <c r="J548" s="77" t="s">
        <v>3573</v>
      </c>
      <c r="K548" s="92"/>
    </row>
    <row r="549" spans="1:11" ht="12.5" x14ac:dyDescent="0.25">
      <c r="A549" s="14" t="s">
        <v>3026</v>
      </c>
      <c r="B549" s="14" t="s">
        <v>4824</v>
      </c>
      <c r="C549" s="14" t="s">
        <v>4825</v>
      </c>
      <c r="D549" s="16">
        <v>45868</v>
      </c>
      <c r="E549" s="16"/>
      <c r="F549" s="14" t="s">
        <v>4826</v>
      </c>
      <c r="G549" s="14">
        <v>40992934</v>
      </c>
      <c r="H549" s="14" t="s">
        <v>3750</v>
      </c>
      <c r="I549" s="15">
        <v>440</v>
      </c>
      <c r="J549" s="77">
        <v>5</v>
      </c>
      <c r="K549" s="92"/>
    </row>
    <row r="550" spans="1:11" ht="12.5" x14ac:dyDescent="0.25">
      <c r="A550" s="14" t="s">
        <v>3026</v>
      </c>
      <c r="B550" s="14" t="s">
        <v>4969</v>
      </c>
      <c r="C550" s="14" t="s">
        <v>4970</v>
      </c>
      <c r="D550" s="16">
        <v>45868</v>
      </c>
      <c r="E550" s="16"/>
      <c r="F550" s="14" t="s">
        <v>4971</v>
      </c>
      <c r="G550" s="14" t="s">
        <v>4972</v>
      </c>
      <c r="H550" s="14" t="s">
        <v>4973</v>
      </c>
      <c r="I550" s="15">
        <v>440</v>
      </c>
      <c r="J550" s="77" t="s">
        <v>3573</v>
      </c>
      <c r="K550" s="92"/>
    </row>
    <row r="551" spans="1:11" ht="12.5" x14ac:dyDescent="0.25">
      <c r="A551" s="14" t="s">
        <v>3026</v>
      </c>
      <c r="B551" s="14" t="s">
        <v>4723</v>
      </c>
      <c r="C551" s="14" t="s">
        <v>4724</v>
      </c>
      <c r="D551" s="16">
        <v>45868</v>
      </c>
      <c r="E551" s="16"/>
      <c r="F551" s="14" t="s">
        <v>4725</v>
      </c>
      <c r="G551" s="14" t="s">
        <v>3472</v>
      </c>
      <c r="H551" s="14" t="s">
        <v>3225</v>
      </c>
      <c r="I551" s="15">
        <v>494.9</v>
      </c>
      <c r="J551" s="77" t="s">
        <v>3573</v>
      </c>
      <c r="K551" s="92"/>
    </row>
    <row r="552" spans="1:11" ht="20" x14ac:dyDescent="0.25">
      <c r="A552" s="14" t="s">
        <v>3026</v>
      </c>
      <c r="B552" s="14" t="s">
        <v>4907</v>
      </c>
      <c r="C552" s="14" t="s">
        <v>4908</v>
      </c>
      <c r="D552" s="16">
        <v>45868</v>
      </c>
      <c r="E552" s="16"/>
      <c r="F552" s="14" t="s">
        <v>4909</v>
      </c>
      <c r="G552" s="14" t="s">
        <v>4910</v>
      </c>
      <c r="H552" s="14" t="s">
        <v>4911</v>
      </c>
      <c r="I552" s="15">
        <v>497</v>
      </c>
      <c r="J552" s="77">
        <v>5</v>
      </c>
      <c r="K552" s="92"/>
    </row>
    <row r="553" spans="1:11" ht="20" x14ac:dyDescent="0.25">
      <c r="A553" s="14" t="s">
        <v>3026</v>
      </c>
      <c r="B553" s="14" t="s">
        <v>4923</v>
      </c>
      <c r="C553" s="14" t="s">
        <v>4924</v>
      </c>
      <c r="D553" s="16">
        <v>45868</v>
      </c>
      <c r="E553" s="16"/>
      <c r="F553" s="14" t="s">
        <v>4925</v>
      </c>
      <c r="G553" s="14" t="s">
        <v>3479</v>
      </c>
      <c r="H553" s="14" t="s">
        <v>3294</v>
      </c>
      <c r="I553" s="15">
        <v>518.32000000000005</v>
      </c>
      <c r="J553" s="77">
        <v>5</v>
      </c>
      <c r="K553" s="92"/>
    </row>
    <row r="554" spans="1:11" ht="20" x14ac:dyDescent="0.25">
      <c r="A554" s="14" t="s">
        <v>3026</v>
      </c>
      <c r="B554" s="14" t="s">
        <v>4926</v>
      </c>
      <c r="C554" s="14" t="s">
        <v>3618</v>
      </c>
      <c r="D554" s="16">
        <v>45868</v>
      </c>
      <c r="E554" s="16"/>
      <c r="F554" s="14" t="s">
        <v>4927</v>
      </c>
      <c r="G554" s="14" t="s">
        <v>3790</v>
      </c>
      <c r="H554" s="14" t="s">
        <v>3791</v>
      </c>
      <c r="I554" s="15">
        <v>525</v>
      </c>
      <c r="J554" s="77">
        <v>3</v>
      </c>
      <c r="K554" s="92"/>
    </row>
    <row r="555" spans="1:11" ht="20" x14ac:dyDescent="0.25">
      <c r="A555" s="14" t="s">
        <v>3026</v>
      </c>
      <c r="B555" s="14" t="s">
        <v>4985</v>
      </c>
      <c r="C555" s="14" t="s">
        <v>3618</v>
      </c>
      <c r="D555" s="16">
        <v>45868</v>
      </c>
      <c r="E555" s="16"/>
      <c r="F555" s="14" t="s">
        <v>4986</v>
      </c>
      <c r="G555" s="14">
        <v>9504148214</v>
      </c>
      <c r="H555" s="14" t="s">
        <v>4397</v>
      </c>
      <c r="I555" s="15">
        <v>525</v>
      </c>
      <c r="J555" s="77">
        <v>3</v>
      </c>
      <c r="K555" s="92"/>
    </row>
    <row r="556" spans="1:11" ht="20" x14ac:dyDescent="0.25">
      <c r="A556" s="14" t="s">
        <v>3026</v>
      </c>
      <c r="B556" s="14" t="s">
        <v>4950</v>
      </c>
      <c r="C556" s="14" t="s">
        <v>3621</v>
      </c>
      <c r="D556" s="16">
        <v>45868</v>
      </c>
      <c r="E556" s="16"/>
      <c r="F556" s="14" t="s">
        <v>4951</v>
      </c>
      <c r="G556" s="14" t="s">
        <v>4952</v>
      </c>
      <c r="H556" s="14" t="s">
        <v>4953</v>
      </c>
      <c r="I556" s="15">
        <v>570</v>
      </c>
      <c r="J556" s="77" t="s">
        <v>3573</v>
      </c>
      <c r="K556" s="92"/>
    </row>
    <row r="557" spans="1:11" ht="20" x14ac:dyDescent="0.25">
      <c r="A557" s="14" t="s">
        <v>3026</v>
      </c>
      <c r="B557" s="14" t="s">
        <v>4830</v>
      </c>
      <c r="C557" s="14" t="s">
        <v>4831</v>
      </c>
      <c r="D557" s="16">
        <v>45868</v>
      </c>
      <c r="E557" s="16"/>
      <c r="F557" s="14" t="s">
        <v>4832</v>
      </c>
      <c r="G557" s="14" t="s">
        <v>4350</v>
      </c>
      <c r="H557" s="14" t="s">
        <v>4351</v>
      </c>
      <c r="I557" s="15">
        <v>600</v>
      </c>
      <c r="J557" s="77">
        <v>3</v>
      </c>
      <c r="K557" s="92"/>
    </row>
    <row r="558" spans="1:11" ht="12.5" x14ac:dyDescent="0.25">
      <c r="A558" s="14" t="s">
        <v>3026</v>
      </c>
      <c r="B558" s="14" t="s">
        <v>4747</v>
      </c>
      <c r="C558" s="14" t="s">
        <v>4748</v>
      </c>
      <c r="D558" s="16">
        <v>45868</v>
      </c>
      <c r="E558" s="16"/>
      <c r="F558" s="14" t="s">
        <v>4749</v>
      </c>
      <c r="G558" s="14" t="s">
        <v>4750</v>
      </c>
      <c r="H558" s="14" t="s">
        <v>4751</v>
      </c>
      <c r="I558" s="15">
        <v>615</v>
      </c>
      <c r="J558" s="77">
        <v>3</v>
      </c>
      <c r="K558" s="92"/>
    </row>
    <row r="559" spans="1:11" ht="20" x14ac:dyDescent="0.25">
      <c r="A559" s="14" t="s">
        <v>3026</v>
      </c>
      <c r="B559" s="14" t="s">
        <v>4752</v>
      </c>
      <c r="C559" s="14" t="s">
        <v>4753</v>
      </c>
      <c r="D559" s="16">
        <v>45868</v>
      </c>
      <c r="E559" s="16"/>
      <c r="F559" s="14" t="s">
        <v>4754</v>
      </c>
      <c r="G559" s="14" t="s">
        <v>4750</v>
      </c>
      <c r="H559" s="14" t="s">
        <v>4751</v>
      </c>
      <c r="I559" s="15">
        <v>615</v>
      </c>
      <c r="J559" s="77">
        <v>3</v>
      </c>
      <c r="K559" s="92"/>
    </row>
    <row r="560" spans="1:11" ht="20" x14ac:dyDescent="0.25">
      <c r="A560" s="14" t="s">
        <v>3026</v>
      </c>
      <c r="B560" s="14" t="s">
        <v>4912</v>
      </c>
      <c r="C560" s="14" t="s">
        <v>4913</v>
      </c>
      <c r="D560" s="16">
        <v>45868</v>
      </c>
      <c r="E560" s="16"/>
      <c r="F560" s="14" t="s">
        <v>4914</v>
      </c>
      <c r="G560" s="14">
        <v>4685547</v>
      </c>
      <c r="H560" s="14" t="s">
        <v>4314</v>
      </c>
      <c r="I560" s="15">
        <v>660</v>
      </c>
      <c r="J560" s="77">
        <v>5</v>
      </c>
      <c r="K560" s="92"/>
    </row>
    <row r="561" spans="1:11" ht="20" x14ac:dyDescent="0.25">
      <c r="A561" s="14" t="s">
        <v>3026</v>
      </c>
      <c r="B561" s="14" t="s">
        <v>4898</v>
      </c>
      <c r="C561" s="14" t="s">
        <v>4310</v>
      </c>
      <c r="D561" s="16">
        <v>45868</v>
      </c>
      <c r="E561" s="16"/>
      <c r="F561" s="14" t="s">
        <v>4899</v>
      </c>
      <c r="G561" s="14">
        <v>53341902</v>
      </c>
      <c r="H561" s="14" t="s">
        <v>4900</v>
      </c>
      <c r="I561" s="15">
        <v>675</v>
      </c>
      <c r="J561" s="77">
        <v>3</v>
      </c>
      <c r="K561" s="92"/>
    </row>
    <row r="562" spans="1:11" ht="20" x14ac:dyDescent="0.25">
      <c r="A562" s="14" t="s">
        <v>3026</v>
      </c>
      <c r="B562" s="14" t="s">
        <v>5850</v>
      </c>
      <c r="C562" s="14" t="s">
        <v>5851</v>
      </c>
      <c r="D562" s="16">
        <v>45868</v>
      </c>
      <c r="E562" s="16"/>
      <c r="F562" s="14" t="s">
        <v>4346</v>
      </c>
      <c r="G562" s="14" t="s">
        <v>5848</v>
      </c>
      <c r="H562" s="14" t="s">
        <v>5849</v>
      </c>
      <c r="I562" s="15">
        <v>729</v>
      </c>
      <c r="J562" s="77">
        <v>5</v>
      </c>
      <c r="K562" s="92"/>
    </row>
    <row r="563" spans="1:11" ht="20" x14ac:dyDescent="0.25">
      <c r="A563" s="14" t="s">
        <v>3026</v>
      </c>
      <c r="B563" s="14" t="s">
        <v>4866</v>
      </c>
      <c r="C563" s="14" t="s">
        <v>4867</v>
      </c>
      <c r="D563" s="16">
        <v>45868</v>
      </c>
      <c r="E563" s="16"/>
      <c r="F563" s="14" t="s">
        <v>4868</v>
      </c>
      <c r="G563" s="14" t="s">
        <v>4216</v>
      </c>
      <c r="H563" s="14" t="s">
        <v>4217</v>
      </c>
      <c r="I563" s="15">
        <v>750</v>
      </c>
      <c r="J563" s="77">
        <v>3</v>
      </c>
      <c r="K563" s="92"/>
    </row>
    <row r="564" spans="1:11" ht="20" x14ac:dyDescent="0.25">
      <c r="A564" s="14" t="s">
        <v>3026</v>
      </c>
      <c r="B564" s="14" t="s">
        <v>4933</v>
      </c>
      <c r="C564" s="14" t="s">
        <v>3712</v>
      </c>
      <c r="D564" s="16">
        <v>45868</v>
      </c>
      <c r="E564" s="16"/>
      <c r="F564" s="14" t="s">
        <v>4934</v>
      </c>
      <c r="G564" s="14" t="s">
        <v>4935</v>
      </c>
      <c r="H564" s="14" t="s">
        <v>4611</v>
      </c>
      <c r="I564" s="15">
        <v>750</v>
      </c>
      <c r="J564" s="77">
        <v>3</v>
      </c>
      <c r="K564" s="92"/>
    </row>
    <row r="565" spans="1:11" ht="20" x14ac:dyDescent="0.25">
      <c r="A565" s="14" t="s">
        <v>3026</v>
      </c>
      <c r="B565" s="14" t="s">
        <v>4936</v>
      </c>
      <c r="C565" s="14" t="s">
        <v>4937</v>
      </c>
      <c r="D565" s="16">
        <v>45868</v>
      </c>
      <c r="E565" s="16"/>
      <c r="F565" s="14" t="s">
        <v>4938</v>
      </c>
      <c r="G565" s="14" t="s">
        <v>4939</v>
      </c>
      <c r="H565" s="14" t="s">
        <v>4940</v>
      </c>
      <c r="I565" s="15">
        <v>750</v>
      </c>
      <c r="J565" s="77">
        <v>3</v>
      </c>
      <c r="K565" s="92"/>
    </row>
    <row r="566" spans="1:11" ht="20" x14ac:dyDescent="0.25">
      <c r="A566" s="14" t="s">
        <v>3026</v>
      </c>
      <c r="B566" s="14" t="s">
        <v>4943</v>
      </c>
      <c r="C566" s="14" t="s">
        <v>4944</v>
      </c>
      <c r="D566" s="16">
        <v>45868</v>
      </c>
      <c r="E566" s="16"/>
      <c r="F566" s="14" t="s">
        <v>4945</v>
      </c>
      <c r="G566" s="14" t="s">
        <v>4939</v>
      </c>
      <c r="H566" s="14" t="s">
        <v>4940</v>
      </c>
      <c r="I566" s="15">
        <v>750</v>
      </c>
      <c r="J566" s="77">
        <v>3</v>
      </c>
      <c r="K566" s="92"/>
    </row>
    <row r="567" spans="1:11" ht="20" x14ac:dyDescent="0.25">
      <c r="A567" s="14" t="s">
        <v>3026</v>
      </c>
      <c r="B567" s="14" t="s">
        <v>4941</v>
      </c>
      <c r="C567" s="14" t="s">
        <v>3712</v>
      </c>
      <c r="D567" s="16">
        <v>45868</v>
      </c>
      <c r="E567" s="16"/>
      <c r="F567" s="14" t="s">
        <v>4942</v>
      </c>
      <c r="G567" s="14" t="s">
        <v>4939</v>
      </c>
      <c r="H567" s="14" t="s">
        <v>4940</v>
      </c>
      <c r="I567" s="15">
        <v>825</v>
      </c>
      <c r="J567" s="77">
        <v>3</v>
      </c>
      <c r="K567" s="92"/>
    </row>
    <row r="568" spans="1:11" ht="12.5" x14ac:dyDescent="0.25">
      <c r="A568" s="14" t="s">
        <v>3026</v>
      </c>
      <c r="B568" s="14" t="s">
        <v>4755</v>
      </c>
      <c r="C568" s="14" t="s">
        <v>4756</v>
      </c>
      <c r="D568" s="16">
        <v>45868</v>
      </c>
      <c r="E568" s="16"/>
      <c r="F568" s="14" t="s">
        <v>4757</v>
      </c>
      <c r="G568" s="14" t="s">
        <v>4758</v>
      </c>
      <c r="H568" s="14" t="s">
        <v>4759</v>
      </c>
      <c r="I568" s="15">
        <v>842.55</v>
      </c>
      <c r="J568" s="77">
        <v>5</v>
      </c>
      <c r="K568" s="92"/>
    </row>
    <row r="569" spans="1:11" ht="20" x14ac:dyDescent="0.25">
      <c r="A569" s="14" t="s">
        <v>3026</v>
      </c>
      <c r="B569" s="14" t="s">
        <v>4901</v>
      </c>
      <c r="C569" s="14" t="s">
        <v>3664</v>
      </c>
      <c r="D569" s="16">
        <v>45868</v>
      </c>
      <c r="E569" s="16"/>
      <c r="F569" s="14" t="s">
        <v>4902</v>
      </c>
      <c r="G569" s="14">
        <v>53341902</v>
      </c>
      <c r="H569" s="14" t="s">
        <v>4900</v>
      </c>
      <c r="I569" s="15">
        <v>900</v>
      </c>
      <c r="J569" s="77">
        <v>3</v>
      </c>
      <c r="K569" s="92"/>
    </row>
    <row r="570" spans="1:11" ht="12.5" x14ac:dyDescent="0.25">
      <c r="A570" s="14" t="s">
        <v>3026</v>
      </c>
      <c r="B570" s="14">
        <v>5125001437</v>
      </c>
      <c r="C570" s="14">
        <v>232250065</v>
      </c>
      <c r="D570" s="16">
        <v>45868</v>
      </c>
      <c r="E570" s="16">
        <v>45939</v>
      </c>
      <c r="F570" s="14" t="s">
        <v>3031</v>
      </c>
      <c r="G570" s="14">
        <v>36481815</v>
      </c>
      <c r="H570" s="14" t="s">
        <v>3032</v>
      </c>
      <c r="I570" s="15">
        <v>960.2</v>
      </c>
      <c r="J570" s="77">
        <v>3</v>
      </c>
      <c r="K570" s="92"/>
    </row>
    <row r="571" spans="1:11" ht="20" x14ac:dyDescent="0.25">
      <c r="A571" s="14" t="s">
        <v>3026</v>
      </c>
      <c r="B571" s="14" t="s">
        <v>4967</v>
      </c>
      <c r="C571" s="14" t="s">
        <v>3643</v>
      </c>
      <c r="D571" s="16">
        <v>45868</v>
      </c>
      <c r="E571" s="16"/>
      <c r="F571" s="14" t="s">
        <v>4968</v>
      </c>
      <c r="G571" s="14" t="s">
        <v>4380</v>
      </c>
      <c r="H571" s="14" t="s">
        <v>4381</v>
      </c>
      <c r="I571" s="15">
        <v>975</v>
      </c>
      <c r="J571" s="77">
        <v>3</v>
      </c>
      <c r="K571" s="92"/>
    </row>
    <row r="572" spans="1:11" ht="12.5" x14ac:dyDescent="0.25">
      <c r="A572" s="14" t="s">
        <v>3026</v>
      </c>
      <c r="B572" s="14" t="s">
        <v>4720</v>
      </c>
      <c r="C572" s="14" t="s">
        <v>4721</v>
      </c>
      <c r="D572" s="16">
        <v>45868</v>
      </c>
      <c r="E572" s="16"/>
      <c r="F572" s="14" t="s">
        <v>4722</v>
      </c>
      <c r="G572" s="14" t="s">
        <v>3472</v>
      </c>
      <c r="H572" s="14" t="s">
        <v>3225</v>
      </c>
      <c r="I572" s="15">
        <v>1008.6</v>
      </c>
      <c r="J572" s="77">
        <v>5</v>
      </c>
      <c r="K572" s="92"/>
    </row>
    <row r="573" spans="1:11" ht="20" x14ac:dyDescent="0.25">
      <c r="A573" s="14" t="s">
        <v>3026</v>
      </c>
      <c r="B573" s="14" t="s">
        <v>4978</v>
      </c>
      <c r="C573" s="14" t="s">
        <v>4937</v>
      </c>
      <c r="D573" s="16">
        <v>45868</v>
      </c>
      <c r="E573" s="16"/>
      <c r="F573" s="14" t="s">
        <v>4979</v>
      </c>
      <c r="G573" s="14" t="s">
        <v>4976</v>
      </c>
      <c r="H573" s="14" t="s">
        <v>4977</v>
      </c>
      <c r="I573" s="15">
        <v>1080</v>
      </c>
      <c r="J573" s="77">
        <v>3</v>
      </c>
      <c r="K573" s="92"/>
    </row>
    <row r="574" spans="1:11" ht="20" x14ac:dyDescent="0.25">
      <c r="A574" s="14" t="s">
        <v>3026</v>
      </c>
      <c r="B574" s="14" t="s">
        <v>5845</v>
      </c>
      <c r="C574" s="14" t="s">
        <v>5846</v>
      </c>
      <c r="D574" s="16">
        <v>45868</v>
      </c>
      <c r="E574" s="16"/>
      <c r="F574" s="14" t="s">
        <v>5847</v>
      </c>
      <c r="G574" s="14" t="s">
        <v>5848</v>
      </c>
      <c r="H574" s="14" t="s">
        <v>5849</v>
      </c>
      <c r="I574" s="15">
        <v>1166.4000000000001</v>
      </c>
      <c r="J574" s="77">
        <v>5</v>
      </c>
      <c r="K574" s="92"/>
    </row>
    <row r="575" spans="1:11" ht="20" x14ac:dyDescent="0.25">
      <c r="A575" s="14" t="s">
        <v>3026</v>
      </c>
      <c r="B575" s="14" t="s">
        <v>4745</v>
      </c>
      <c r="C575" s="14" t="s">
        <v>4607</v>
      </c>
      <c r="D575" s="16">
        <v>45868</v>
      </c>
      <c r="E575" s="16"/>
      <c r="F575" s="14" t="s">
        <v>4746</v>
      </c>
      <c r="G575" s="14" t="s">
        <v>3855</v>
      </c>
      <c r="H575" s="14" t="s">
        <v>3856</v>
      </c>
      <c r="I575" s="15">
        <v>1203.1500000000001</v>
      </c>
      <c r="J575" s="77">
        <v>3</v>
      </c>
      <c r="K575" s="92"/>
    </row>
    <row r="576" spans="1:11" ht="20" x14ac:dyDescent="0.25">
      <c r="A576" s="14" t="s">
        <v>3026</v>
      </c>
      <c r="B576" s="14" t="s">
        <v>4861</v>
      </c>
      <c r="C576" s="14" t="s">
        <v>4862</v>
      </c>
      <c r="D576" s="16">
        <v>45868</v>
      </c>
      <c r="E576" s="16"/>
      <c r="F576" s="14" t="s">
        <v>4863</v>
      </c>
      <c r="G576" s="14" t="s">
        <v>4864</v>
      </c>
      <c r="H576" s="14" t="s">
        <v>4865</v>
      </c>
      <c r="I576" s="15">
        <v>1211.77</v>
      </c>
      <c r="J576" s="77">
        <v>3</v>
      </c>
      <c r="K576" s="92"/>
    </row>
    <row r="577" spans="1:11" ht="20" x14ac:dyDescent="0.25">
      <c r="A577" s="14" t="s">
        <v>3026</v>
      </c>
      <c r="B577" s="14" t="s">
        <v>4765</v>
      </c>
      <c r="C577" s="14" t="s">
        <v>4766</v>
      </c>
      <c r="D577" s="16">
        <v>45868</v>
      </c>
      <c r="E577" s="16"/>
      <c r="F577" s="14" t="s">
        <v>4767</v>
      </c>
      <c r="G577" s="14" t="s">
        <v>4768</v>
      </c>
      <c r="H577" s="14" t="s">
        <v>4769</v>
      </c>
      <c r="I577" s="15">
        <v>1256</v>
      </c>
      <c r="J577" s="77">
        <v>5</v>
      </c>
      <c r="K577" s="92"/>
    </row>
    <row r="578" spans="1:11" ht="20" x14ac:dyDescent="0.25">
      <c r="A578" s="14" t="s">
        <v>3026</v>
      </c>
      <c r="B578" s="14" t="s">
        <v>4784</v>
      </c>
      <c r="C578" s="14" t="s">
        <v>4785</v>
      </c>
      <c r="D578" s="16">
        <v>45868</v>
      </c>
      <c r="E578" s="16"/>
      <c r="F578" s="14" t="s">
        <v>4786</v>
      </c>
      <c r="G578" s="14" t="s">
        <v>3539</v>
      </c>
      <c r="H578" s="14" t="s">
        <v>3292</v>
      </c>
      <c r="I578" s="15">
        <v>1262.3599999999999</v>
      </c>
      <c r="J578" s="77">
        <v>3</v>
      </c>
      <c r="K578" s="92"/>
    </row>
    <row r="579" spans="1:11" ht="20" x14ac:dyDescent="0.25">
      <c r="A579" s="14" t="s">
        <v>3026</v>
      </c>
      <c r="B579" s="14" t="s">
        <v>4799</v>
      </c>
      <c r="C579" s="14" t="s">
        <v>4800</v>
      </c>
      <c r="D579" s="16">
        <v>45868</v>
      </c>
      <c r="E579" s="16"/>
      <c r="F579" s="14" t="s">
        <v>3945</v>
      </c>
      <c r="G579" s="14" t="s">
        <v>4797</v>
      </c>
      <c r="H579" s="14" t="s">
        <v>4798</v>
      </c>
      <c r="I579" s="15">
        <v>1272</v>
      </c>
      <c r="J579" s="77" t="s">
        <v>3573</v>
      </c>
      <c r="K579" s="92"/>
    </row>
    <row r="580" spans="1:11" ht="12.5" x14ac:dyDescent="0.25">
      <c r="A580" s="14" t="s">
        <v>3026</v>
      </c>
      <c r="B580" s="14" t="s">
        <v>4726</v>
      </c>
      <c r="C580" s="14" t="s">
        <v>4727</v>
      </c>
      <c r="D580" s="16">
        <v>45868</v>
      </c>
      <c r="E580" s="16"/>
      <c r="F580" s="14" t="s">
        <v>4728</v>
      </c>
      <c r="G580" s="14" t="s">
        <v>4729</v>
      </c>
      <c r="H580" s="14" t="s">
        <v>4730</v>
      </c>
      <c r="I580" s="15">
        <v>1476</v>
      </c>
      <c r="J580" s="77" t="s">
        <v>3573</v>
      </c>
      <c r="K580" s="92"/>
    </row>
    <row r="581" spans="1:11" ht="20" x14ac:dyDescent="0.25">
      <c r="A581" s="14" t="s">
        <v>3026</v>
      </c>
      <c r="B581" s="14" t="s">
        <v>4779</v>
      </c>
      <c r="C581" s="14" t="s">
        <v>4780</v>
      </c>
      <c r="D581" s="16">
        <v>45868</v>
      </c>
      <c r="E581" s="16"/>
      <c r="F581" s="14" t="s">
        <v>4781</v>
      </c>
      <c r="G581" s="14" t="s">
        <v>4782</v>
      </c>
      <c r="H581" s="14" t="s">
        <v>4783</v>
      </c>
      <c r="I581" s="15">
        <v>1500</v>
      </c>
      <c r="J581" s="77">
        <v>5</v>
      </c>
      <c r="K581" s="92"/>
    </row>
    <row r="582" spans="1:11" ht="20" x14ac:dyDescent="0.25">
      <c r="A582" s="14" t="s">
        <v>3026</v>
      </c>
      <c r="B582" s="14" t="s">
        <v>4736</v>
      </c>
      <c r="C582" s="14" t="s">
        <v>4737</v>
      </c>
      <c r="D582" s="16">
        <v>45868</v>
      </c>
      <c r="E582" s="16"/>
      <c r="F582" s="14" t="s">
        <v>4738</v>
      </c>
      <c r="G582" s="14" t="s">
        <v>4416</v>
      </c>
      <c r="H582" s="14" t="s">
        <v>4417</v>
      </c>
      <c r="I582" s="15">
        <v>1588.1</v>
      </c>
      <c r="J582" s="77">
        <v>5</v>
      </c>
      <c r="K582" s="92"/>
    </row>
    <row r="583" spans="1:11" ht="20" x14ac:dyDescent="0.25">
      <c r="A583" s="14" t="s">
        <v>3026</v>
      </c>
      <c r="B583" s="14" t="s">
        <v>4882</v>
      </c>
      <c r="C583" s="14" t="s">
        <v>3704</v>
      </c>
      <c r="D583" s="16">
        <v>45868</v>
      </c>
      <c r="E583" s="16"/>
      <c r="F583" s="14" t="s">
        <v>4883</v>
      </c>
      <c r="G583" s="14" t="s">
        <v>4884</v>
      </c>
      <c r="H583" s="14" t="s">
        <v>4885</v>
      </c>
      <c r="I583" s="15">
        <v>1600</v>
      </c>
      <c r="J583" s="77" t="s">
        <v>3573</v>
      </c>
      <c r="K583" s="92"/>
    </row>
    <row r="584" spans="1:11" ht="20" x14ac:dyDescent="0.25">
      <c r="A584" s="14" t="s">
        <v>3026</v>
      </c>
      <c r="B584" s="14" t="s">
        <v>4795</v>
      </c>
      <c r="C584" s="14" t="s">
        <v>4286</v>
      </c>
      <c r="D584" s="16">
        <v>45868</v>
      </c>
      <c r="E584" s="16"/>
      <c r="F584" s="14" t="s">
        <v>4796</v>
      </c>
      <c r="G584" s="14" t="s">
        <v>4797</v>
      </c>
      <c r="H584" s="14" t="s">
        <v>4798</v>
      </c>
      <c r="I584" s="15">
        <v>1717</v>
      </c>
      <c r="J584" s="77" t="s">
        <v>3573</v>
      </c>
      <c r="K584" s="92"/>
    </row>
    <row r="585" spans="1:11" ht="20" x14ac:dyDescent="0.25">
      <c r="A585" s="14" t="s">
        <v>3026</v>
      </c>
      <c r="B585" s="14" t="s">
        <v>4827</v>
      </c>
      <c r="C585" s="14" t="s">
        <v>4828</v>
      </c>
      <c r="D585" s="16">
        <v>45868</v>
      </c>
      <c r="E585" s="16"/>
      <c r="F585" s="14" t="s">
        <v>3239</v>
      </c>
      <c r="G585" s="14" t="s">
        <v>3240</v>
      </c>
      <c r="H585" s="14" t="s">
        <v>4829</v>
      </c>
      <c r="I585" s="15">
        <v>1760</v>
      </c>
      <c r="J585" s="77" t="s">
        <v>3573</v>
      </c>
      <c r="K585" s="92"/>
    </row>
    <row r="586" spans="1:11" ht="20" x14ac:dyDescent="0.25">
      <c r="A586" s="14" t="s">
        <v>3026</v>
      </c>
      <c r="B586" s="14" t="s">
        <v>4983</v>
      </c>
      <c r="C586" s="14" t="s">
        <v>4348</v>
      </c>
      <c r="D586" s="16">
        <v>45868</v>
      </c>
      <c r="E586" s="16"/>
      <c r="F586" s="14" t="s">
        <v>4984</v>
      </c>
      <c r="G586" s="14" t="s">
        <v>4976</v>
      </c>
      <c r="H586" s="14" t="s">
        <v>4977</v>
      </c>
      <c r="I586" s="15">
        <v>1960</v>
      </c>
      <c r="J586" s="77">
        <v>3</v>
      </c>
      <c r="K586" s="92"/>
    </row>
    <row r="587" spans="1:11" ht="20" x14ac:dyDescent="0.25">
      <c r="A587" s="14" t="s">
        <v>3026</v>
      </c>
      <c r="B587" s="14" t="s">
        <v>4801</v>
      </c>
      <c r="C587" s="14" t="s">
        <v>4802</v>
      </c>
      <c r="D587" s="16">
        <v>45868</v>
      </c>
      <c r="E587" s="16"/>
      <c r="F587" s="14" t="s">
        <v>4803</v>
      </c>
      <c r="G587" s="14" t="s">
        <v>4804</v>
      </c>
      <c r="H587" s="14" t="s">
        <v>4805</v>
      </c>
      <c r="I587" s="15">
        <v>2048.9299999999998</v>
      </c>
      <c r="J587" s="77">
        <v>3</v>
      </c>
      <c r="K587" s="92"/>
    </row>
    <row r="588" spans="1:11" ht="20" x14ac:dyDescent="0.25">
      <c r="A588" s="14" t="s">
        <v>3026</v>
      </c>
      <c r="B588" s="14" t="s">
        <v>4739</v>
      </c>
      <c r="C588" s="14" t="s">
        <v>4740</v>
      </c>
      <c r="D588" s="16">
        <v>45868</v>
      </c>
      <c r="E588" s="16"/>
      <c r="F588" s="14" t="s">
        <v>4741</v>
      </c>
      <c r="G588" s="14" t="s">
        <v>3855</v>
      </c>
      <c r="H588" s="14" t="s">
        <v>3856</v>
      </c>
      <c r="I588" s="15">
        <v>2108.7800000000002</v>
      </c>
      <c r="J588" s="77" t="s">
        <v>3573</v>
      </c>
      <c r="K588" s="92"/>
    </row>
    <row r="589" spans="1:11" ht="12.5" x14ac:dyDescent="0.25">
      <c r="A589" s="14" t="s">
        <v>3026</v>
      </c>
      <c r="B589" s="14" t="s">
        <v>4874</v>
      </c>
      <c r="C589" s="14" t="s">
        <v>4357</v>
      </c>
      <c r="D589" s="16">
        <v>45868</v>
      </c>
      <c r="E589" s="16"/>
      <c r="F589" s="14" t="s">
        <v>4875</v>
      </c>
      <c r="G589" s="14" t="s">
        <v>4876</v>
      </c>
      <c r="H589" s="14" t="s">
        <v>3353</v>
      </c>
      <c r="I589" s="15">
        <v>2250</v>
      </c>
      <c r="J589" s="77" t="s">
        <v>3573</v>
      </c>
      <c r="K589" s="92"/>
    </row>
    <row r="590" spans="1:11" ht="20" x14ac:dyDescent="0.25">
      <c r="A590" s="14" t="s">
        <v>3026</v>
      </c>
      <c r="B590" s="14" t="s">
        <v>4776</v>
      </c>
      <c r="C590" s="14" t="s">
        <v>4777</v>
      </c>
      <c r="D590" s="16">
        <v>45868</v>
      </c>
      <c r="E590" s="16"/>
      <c r="F590" s="14" t="s">
        <v>4778</v>
      </c>
      <c r="G590" s="14" t="s">
        <v>3509</v>
      </c>
      <c r="H590" s="14" t="s">
        <v>3118</v>
      </c>
      <c r="I590" s="15">
        <v>2300</v>
      </c>
      <c r="J590" s="77" t="s">
        <v>3573</v>
      </c>
      <c r="K590" s="92"/>
    </row>
    <row r="591" spans="1:11" ht="20" x14ac:dyDescent="0.25">
      <c r="A591" s="14" t="s">
        <v>3026</v>
      </c>
      <c r="B591" s="14" t="s">
        <v>4742</v>
      </c>
      <c r="C591" s="14" t="s">
        <v>4743</v>
      </c>
      <c r="D591" s="16">
        <v>45868</v>
      </c>
      <c r="E591" s="16"/>
      <c r="F591" s="14" t="s">
        <v>4744</v>
      </c>
      <c r="G591" s="14" t="s">
        <v>3855</v>
      </c>
      <c r="H591" s="14" t="s">
        <v>3856</v>
      </c>
      <c r="I591" s="15">
        <v>2684.05</v>
      </c>
      <c r="J591" s="77" t="s">
        <v>3573</v>
      </c>
      <c r="K591" s="92"/>
    </row>
    <row r="592" spans="1:11" ht="20" x14ac:dyDescent="0.25">
      <c r="A592" s="14" t="s">
        <v>3026</v>
      </c>
      <c r="B592" s="14" t="s">
        <v>4893</v>
      </c>
      <c r="C592" s="14" t="s">
        <v>4894</v>
      </c>
      <c r="D592" s="16">
        <v>45868</v>
      </c>
      <c r="E592" s="16"/>
      <c r="F592" s="14" t="s">
        <v>4895</v>
      </c>
      <c r="G592" s="14" t="s">
        <v>4896</v>
      </c>
      <c r="H592" s="14" t="s">
        <v>4897</v>
      </c>
      <c r="I592" s="15">
        <v>3318.35</v>
      </c>
      <c r="J592" s="77">
        <v>3</v>
      </c>
      <c r="K592" s="92"/>
    </row>
    <row r="593" spans="1:11" ht="12.5" x14ac:dyDescent="0.25">
      <c r="A593" s="14" t="s">
        <v>3026</v>
      </c>
      <c r="B593" s="14" t="s">
        <v>4833</v>
      </c>
      <c r="C593" s="14" t="s">
        <v>4834</v>
      </c>
      <c r="D593" s="16">
        <v>45868</v>
      </c>
      <c r="E593" s="16"/>
      <c r="F593" s="14" t="s">
        <v>4835</v>
      </c>
      <c r="G593" s="14" t="s">
        <v>4836</v>
      </c>
      <c r="H593" s="14" t="s">
        <v>3250</v>
      </c>
      <c r="I593" s="15">
        <v>4338.1000000000004</v>
      </c>
      <c r="J593" s="77" t="s">
        <v>3573</v>
      </c>
      <c r="K593" s="92"/>
    </row>
    <row r="594" spans="1:11" ht="12.5" x14ac:dyDescent="0.25">
      <c r="A594" s="14" t="s">
        <v>3026</v>
      </c>
      <c r="B594" s="14"/>
      <c r="C594" s="14"/>
      <c r="D594" s="16">
        <v>45868</v>
      </c>
      <c r="E594" s="16"/>
      <c r="F594" s="14" t="s">
        <v>3037</v>
      </c>
      <c r="G594" s="14">
        <v>36284831</v>
      </c>
      <c r="H594" s="14" t="s">
        <v>3039</v>
      </c>
      <c r="I594" s="15">
        <v>4465.04</v>
      </c>
      <c r="J594" s="77">
        <v>4</v>
      </c>
      <c r="K594" s="92"/>
    </row>
    <row r="595" spans="1:11" ht="12.5" x14ac:dyDescent="0.25">
      <c r="A595" s="14" t="s">
        <v>3026</v>
      </c>
      <c r="B595" s="14"/>
      <c r="C595" s="14"/>
      <c r="D595" s="16">
        <v>45868</v>
      </c>
      <c r="E595" s="16"/>
      <c r="F595" s="14" t="s">
        <v>3035</v>
      </c>
      <c r="G595" s="14">
        <v>30807484</v>
      </c>
      <c r="H595" s="14" t="s">
        <v>3036</v>
      </c>
      <c r="I595" s="15">
        <v>5144.45</v>
      </c>
      <c r="J595" s="77">
        <v>4</v>
      </c>
      <c r="K595" s="92"/>
    </row>
    <row r="596" spans="1:11" ht="12.5" x14ac:dyDescent="0.25">
      <c r="A596" s="14" t="s">
        <v>3026</v>
      </c>
      <c r="B596" s="14" t="s">
        <v>4815</v>
      </c>
      <c r="C596" s="14" t="s">
        <v>4816</v>
      </c>
      <c r="D596" s="16">
        <v>45868</v>
      </c>
      <c r="E596" s="16"/>
      <c r="F596" s="14" t="s">
        <v>4817</v>
      </c>
      <c r="G596" s="14" t="s">
        <v>4818</v>
      </c>
      <c r="H596" s="14" t="s">
        <v>4819</v>
      </c>
      <c r="I596" s="15">
        <v>6260</v>
      </c>
      <c r="J596" s="77">
        <v>3</v>
      </c>
      <c r="K596" s="92"/>
    </row>
    <row r="597" spans="1:11" ht="20" x14ac:dyDescent="0.25">
      <c r="A597" s="14" t="s">
        <v>3026</v>
      </c>
      <c r="B597" s="14" t="s">
        <v>4905</v>
      </c>
      <c r="C597" s="14" t="s">
        <v>3712</v>
      </c>
      <c r="D597" s="16">
        <v>45868</v>
      </c>
      <c r="E597" s="16"/>
      <c r="F597" s="14" t="s">
        <v>4906</v>
      </c>
      <c r="G597" s="14" t="s">
        <v>4714</v>
      </c>
      <c r="H597" s="14" t="s">
        <v>4715</v>
      </c>
      <c r="I597" s="15">
        <v>6568.2</v>
      </c>
      <c r="J597" s="77">
        <v>3</v>
      </c>
      <c r="K597" s="92"/>
    </row>
    <row r="598" spans="1:11" ht="20" x14ac:dyDescent="0.25">
      <c r="A598" s="14" t="s">
        <v>3026</v>
      </c>
      <c r="B598" s="14" t="s">
        <v>4760</v>
      </c>
      <c r="C598" s="14" t="s">
        <v>4761</v>
      </c>
      <c r="D598" s="16">
        <v>45868</v>
      </c>
      <c r="E598" s="16"/>
      <c r="F598" s="14" t="s">
        <v>4762</v>
      </c>
      <c r="G598" s="14" t="s">
        <v>4763</v>
      </c>
      <c r="H598" s="14" t="s">
        <v>4764</v>
      </c>
      <c r="I598" s="15">
        <v>6581.8</v>
      </c>
      <c r="J598" s="77">
        <v>5</v>
      </c>
      <c r="K598" s="92"/>
    </row>
    <row r="599" spans="1:11" ht="12.5" x14ac:dyDescent="0.25">
      <c r="A599" s="14" t="s">
        <v>3026</v>
      </c>
      <c r="B599" s="14"/>
      <c r="C599" s="14"/>
      <c r="D599" s="16">
        <v>45868</v>
      </c>
      <c r="E599" s="16"/>
      <c r="F599" s="14" t="s">
        <v>3037</v>
      </c>
      <c r="G599" s="14">
        <v>35942436</v>
      </c>
      <c r="H599" s="14" t="s">
        <v>3041</v>
      </c>
      <c r="I599" s="15">
        <v>8353.66</v>
      </c>
      <c r="J599" s="77">
        <v>4</v>
      </c>
      <c r="K599" s="92"/>
    </row>
    <row r="600" spans="1:11" ht="20" x14ac:dyDescent="0.25">
      <c r="A600" s="14" t="s">
        <v>3026</v>
      </c>
      <c r="B600" s="14" t="s">
        <v>4915</v>
      </c>
      <c r="C600" s="14" t="s">
        <v>4916</v>
      </c>
      <c r="D600" s="16">
        <v>45868</v>
      </c>
      <c r="E600" s="16"/>
      <c r="F600" s="14" t="s">
        <v>4917</v>
      </c>
      <c r="G600" s="14" t="s">
        <v>4918</v>
      </c>
      <c r="H600" s="14" t="s">
        <v>4919</v>
      </c>
      <c r="I600" s="15">
        <v>8586.2999999999993</v>
      </c>
      <c r="J600" s="77">
        <v>3</v>
      </c>
      <c r="K600" s="92"/>
    </row>
    <row r="601" spans="1:11" ht="12.5" x14ac:dyDescent="0.25">
      <c r="A601" s="14" t="s">
        <v>3026</v>
      </c>
      <c r="B601" s="14" t="s">
        <v>4877</v>
      </c>
      <c r="C601" s="14" t="s">
        <v>3704</v>
      </c>
      <c r="D601" s="16">
        <v>45868</v>
      </c>
      <c r="E601" s="16"/>
      <c r="F601" s="14" t="s">
        <v>3451</v>
      </c>
      <c r="G601" s="14" t="s">
        <v>4878</v>
      </c>
      <c r="H601" s="14" t="s">
        <v>3452</v>
      </c>
      <c r="I601" s="15">
        <v>10000</v>
      </c>
      <c r="J601" s="77" t="s">
        <v>3573</v>
      </c>
      <c r="K601" s="92"/>
    </row>
    <row r="602" spans="1:11" ht="20" x14ac:dyDescent="0.25">
      <c r="A602" s="14" t="s">
        <v>3026</v>
      </c>
      <c r="B602" s="14">
        <v>5125003877</v>
      </c>
      <c r="C602" s="14">
        <v>205</v>
      </c>
      <c r="D602" s="16">
        <v>45868</v>
      </c>
      <c r="E602" s="16"/>
      <c r="F602" s="14" t="s">
        <v>5148</v>
      </c>
      <c r="G602" s="14" t="s">
        <v>4191</v>
      </c>
      <c r="H602" s="14" t="s">
        <v>5149</v>
      </c>
      <c r="I602" s="15">
        <v>10825</v>
      </c>
      <c r="J602" s="77">
        <v>3</v>
      </c>
      <c r="K602" s="92"/>
    </row>
    <row r="603" spans="1:11" ht="12.5" x14ac:dyDescent="0.25">
      <c r="A603" s="14" t="s">
        <v>3026</v>
      </c>
      <c r="B603" s="14" t="s">
        <v>4886</v>
      </c>
      <c r="C603" s="14" t="s">
        <v>4887</v>
      </c>
      <c r="D603" s="16">
        <v>45868</v>
      </c>
      <c r="E603" s="16"/>
      <c r="F603" s="14" t="s">
        <v>4888</v>
      </c>
      <c r="G603" s="14" t="s">
        <v>4125</v>
      </c>
      <c r="H603" s="14" t="s">
        <v>4126</v>
      </c>
      <c r="I603" s="15">
        <v>10881.83</v>
      </c>
      <c r="J603" s="77">
        <v>3</v>
      </c>
      <c r="K603" s="92"/>
    </row>
    <row r="604" spans="1:11" ht="12.5" x14ac:dyDescent="0.25">
      <c r="A604" s="14" t="s">
        <v>3026</v>
      </c>
      <c r="B604" s="14">
        <v>5125001320</v>
      </c>
      <c r="C604" s="14">
        <v>2560080</v>
      </c>
      <c r="D604" s="16">
        <v>45868</v>
      </c>
      <c r="E604" s="16">
        <v>45939</v>
      </c>
      <c r="F604" s="14" t="s">
        <v>3033</v>
      </c>
      <c r="G604" s="14">
        <v>50868683</v>
      </c>
      <c r="H604" s="14" t="s">
        <v>3034</v>
      </c>
      <c r="I604" s="15">
        <v>14559</v>
      </c>
      <c r="J604" s="77">
        <v>5</v>
      </c>
      <c r="K604" s="92"/>
    </row>
    <row r="605" spans="1:11" ht="12.5" x14ac:dyDescent="0.25">
      <c r="A605" s="14" t="s">
        <v>3026</v>
      </c>
      <c r="B605" s="14" t="s">
        <v>4889</v>
      </c>
      <c r="C605" s="14">
        <v>52503007</v>
      </c>
      <c r="D605" s="16">
        <v>45868</v>
      </c>
      <c r="E605" s="16"/>
      <c r="F605" s="14" t="s">
        <v>4890</v>
      </c>
      <c r="G605" s="14" t="s">
        <v>4891</v>
      </c>
      <c r="H605" s="14" t="s">
        <v>4892</v>
      </c>
      <c r="I605" s="15">
        <v>20000</v>
      </c>
      <c r="J605" s="77">
        <v>3</v>
      </c>
      <c r="K605" s="92"/>
    </row>
    <row r="606" spans="1:11" ht="12.5" x14ac:dyDescent="0.25">
      <c r="A606" s="14" t="s">
        <v>3026</v>
      </c>
      <c r="B606" s="14" t="s">
        <v>4920</v>
      </c>
      <c r="C606" s="14" t="s">
        <v>4921</v>
      </c>
      <c r="D606" s="16">
        <v>45868</v>
      </c>
      <c r="E606" s="16"/>
      <c r="F606" s="14" t="s">
        <v>4922</v>
      </c>
      <c r="G606" s="14" t="s">
        <v>4273</v>
      </c>
      <c r="H606" s="14" t="s">
        <v>4274</v>
      </c>
      <c r="I606" s="15">
        <v>21433.33</v>
      </c>
      <c r="J606" s="77">
        <v>5</v>
      </c>
      <c r="K606" s="92"/>
    </row>
    <row r="607" spans="1:11" ht="20" x14ac:dyDescent="0.25">
      <c r="A607" s="14" t="s">
        <v>3026</v>
      </c>
      <c r="B607" s="14"/>
      <c r="C607" s="14"/>
      <c r="D607" s="16">
        <v>45868</v>
      </c>
      <c r="E607" s="16"/>
      <c r="F607" s="14" t="s">
        <v>3037</v>
      </c>
      <c r="G607" s="14">
        <v>35937874</v>
      </c>
      <c r="H607" s="14" t="s">
        <v>3040</v>
      </c>
      <c r="I607" s="15">
        <v>21473.67</v>
      </c>
      <c r="J607" s="77">
        <v>4</v>
      </c>
      <c r="K607" s="92"/>
    </row>
    <row r="608" spans="1:11" ht="20" x14ac:dyDescent="0.25">
      <c r="A608" s="14" t="s">
        <v>3026</v>
      </c>
      <c r="B608" s="14" t="s">
        <v>4879</v>
      </c>
      <c r="C608" s="14" t="s">
        <v>4880</v>
      </c>
      <c r="D608" s="16">
        <v>45868</v>
      </c>
      <c r="E608" s="16"/>
      <c r="F608" s="14" t="s">
        <v>4881</v>
      </c>
      <c r="G608" s="14" t="s">
        <v>4121</v>
      </c>
      <c r="H608" s="14" t="s">
        <v>3154</v>
      </c>
      <c r="I608" s="15">
        <v>30775.599999999999</v>
      </c>
      <c r="J608" s="77">
        <v>3</v>
      </c>
      <c r="K608" s="92"/>
    </row>
    <row r="609" spans="1:11" ht="12.5" x14ac:dyDescent="0.25">
      <c r="A609" s="14" t="s">
        <v>3026</v>
      </c>
      <c r="B609" s="14" t="s">
        <v>5144</v>
      </c>
      <c r="C609" s="14">
        <v>10670852</v>
      </c>
      <c r="D609" s="16">
        <v>45868</v>
      </c>
      <c r="E609" s="16"/>
      <c r="F609" s="14" t="s">
        <v>5145</v>
      </c>
      <c r="G609" s="14" t="s">
        <v>5146</v>
      </c>
      <c r="H609" s="14" t="s">
        <v>5147</v>
      </c>
      <c r="I609" s="15">
        <v>33228.75</v>
      </c>
      <c r="J609" s="77">
        <v>3</v>
      </c>
      <c r="K609" s="92"/>
    </row>
    <row r="610" spans="1:11" ht="12.5" x14ac:dyDescent="0.25">
      <c r="A610" s="14" t="s">
        <v>3026</v>
      </c>
      <c r="B610" s="14"/>
      <c r="C610" s="14"/>
      <c r="D610" s="16">
        <v>45868</v>
      </c>
      <c r="E610" s="16"/>
      <c r="F610" s="14" t="s">
        <v>3037</v>
      </c>
      <c r="G610" s="14"/>
      <c r="H610" s="14" t="s">
        <v>3038</v>
      </c>
      <c r="I610" s="15">
        <v>37635.440000000002</v>
      </c>
      <c r="J610" s="77">
        <v>4</v>
      </c>
      <c r="K610" s="92"/>
    </row>
    <row r="611" spans="1:11" ht="12.5" x14ac:dyDescent="0.25">
      <c r="A611" s="14" t="s">
        <v>3026</v>
      </c>
      <c r="B611" s="14"/>
      <c r="C611" s="14"/>
      <c r="D611" s="16">
        <v>45868</v>
      </c>
      <c r="E611" s="16"/>
      <c r="F611" s="14" t="s">
        <v>3035</v>
      </c>
      <c r="G611" s="14">
        <v>30807484</v>
      </c>
      <c r="H611" s="14" t="s">
        <v>3036</v>
      </c>
      <c r="I611" s="15">
        <v>76344.38</v>
      </c>
      <c r="J611" s="77">
        <v>4</v>
      </c>
      <c r="K611" s="92"/>
    </row>
    <row r="612" spans="1:11" ht="20" x14ac:dyDescent="0.25">
      <c r="A612" s="14" t="s">
        <v>3026</v>
      </c>
      <c r="B612" s="14" t="s">
        <v>5139</v>
      </c>
      <c r="C612" s="14">
        <v>70511009</v>
      </c>
      <c r="D612" s="16">
        <v>45869</v>
      </c>
      <c r="E612" s="16"/>
      <c r="F612" s="14" t="s">
        <v>3160</v>
      </c>
      <c r="G612" s="14" t="s">
        <v>4237</v>
      </c>
      <c r="H612" s="14" t="s">
        <v>3050</v>
      </c>
      <c r="I612" s="15">
        <v>1800</v>
      </c>
      <c r="J612" s="77">
        <v>3</v>
      </c>
      <c r="K612" s="92"/>
    </row>
    <row r="613" spans="1:11" ht="20" x14ac:dyDescent="0.25">
      <c r="A613" s="14" t="s">
        <v>3026</v>
      </c>
      <c r="B613" s="14" t="s">
        <v>5140</v>
      </c>
      <c r="C613" s="14">
        <v>70511009</v>
      </c>
      <c r="D613" s="16">
        <v>45869</v>
      </c>
      <c r="E613" s="16"/>
      <c r="F613" s="14" t="s">
        <v>5141</v>
      </c>
      <c r="G613" s="14" t="s">
        <v>5142</v>
      </c>
      <c r="H613" s="14" t="s">
        <v>5143</v>
      </c>
      <c r="I613" s="15">
        <v>11240</v>
      </c>
      <c r="J613" s="77">
        <v>5</v>
      </c>
      <c r="K613" s="92"/>
    </row>
    <row r="614" spans="1:11" ht="20" x14ac:dyDescent="0.25">
      <c r="A614" s="14" t="s">
        <v>3026</v>
      </c>
      <c r="B614" s="14">
        <v>5125003393</v>
      </c>
      <c r="C614" s="14">
        <v>25400523</v>
      </c>
      <c r="D614" s="16">
        <v>45870</v>
      </c>
      <c r="E614" s="16"/>
      <c r="F614" s="14" t="s">
        <v>3423</v>
      </c>
      <c r="G614" s="14" t="s">
        <v>5138</v>
      </c>
      <c r="H614" s="14" t="s">
        <v>3340</v>
      </c>
      <c r="I614" s="15">
        <v>1500</v>
      </c>
      <c r="J614" s="77" t="s">
        <v>3573</v>
      </c>
      <c r="K614" s="92"/>
    </row>
    <row r="615" spans="1:11" ht="20" x14ac:dyDescent="0.25">
      <c r="A615" s="14" t="s">
        <v>3026</v>
      </c>
      <c r="B615" s="14">
        <v>5125003394</v>
      </c>
      <c r="C615" s="14">
        <v>25400540</v>
      </c>
      <c r="D615" s="16">
        <v>45870</v>
      </c>
      <c r="E615" s="16"/>
      <c r="F615" s="14" t="s">
        <v>3339</v>
      </c>
      <c r="G615" s="14" t="s">
        <v>5138</v>
      </c>
      <c r="H615" s="14" t="s">
        <v>3340</v>
      </c>
      <c r="I615" s="15">
        <v>1500</v>
      </c>
      <c r="J615" s="77" t="s">
        <v>3573</v>
      </c>
      <c r="K615" s="92"/>
    </row>
    <row r="616" spans="1:11" ht="12.5" x14ac:dyDescent="0.25">
      <c r="A616" s="14" t="s">
        <v>3026</v>
      </c>
      <c r="B616" s="14" t="s">
        <v>4996</v>
      </c>
      <c r="C616" s="14" t="s">
        <v>4997</v>
      </c>
      <c r="D616" s="16">
        <v>45873</v>
      </c>
      <c r="E616" s="16"/>
      <c r="F616" s="14" t="s">
        <v>3074</v>
      </c>
      <c r="G616" s="14" t="s">
        <v>3727</v>
      </c>
      <c r="H616" s="14" t="s">
        <v>3728</v>
      </c>
      <c r="I616" s="15">
        <v>17</v>
      </c>
      <c r="J616" s="77" t="s">
        <v>3473</v>
      </c>
      <c r="K616" s="92"/>
    </row>
    <row r="617" spans="1:11" ht="12.5" x14ac:dyDescent="0.25">
      <c r="A617" s="14" t="s">
        <v>3026</v>
      </c>
      <c r="B617" s="14" t="s">
        <v>4991</v>
      </c>
      <c r="C617" s="14" t="s">
        <v>4992</v>
      </c>
      <c r="D617" s="16">
        <v>45873</v>
      </c>
      <c r="E617" s="16"/>
      <c r="F617" s="14" t="s">
        <v>3074</v>
      </c>
      <c r="G617" s="14" t="s">
        <v>3593</v>
      </c>
      <c r="H617" s="14" t="s">
        <v>3594</v>
      </c>
      <c r="I617" s="15">
        <v>414.54</v>
      </c>
      <c r="J617" s="77" t="s">
        <v>3473</v>
      </c>
      <c r="K617" s="92"/>
    </row>
    <row r="618" spans="1:11" ht="12.5" x14ac:dyDescent="0.25">
      <c r="A618" s="14" t="s">
        <v>3026</v>
      </c>
      <c r="B618" s="14" t="s">
        <v>4993</v>
      </c>
      <c r="C618" s="14" t="s">
        <v>4994</v>
      </c>
      <c r="D618" s="16">
        <v>45873</v>
      </c>
      <c r="E618" s="16"/>
      <c r="F618" s="14" t="s">
        <v>4995</v>
      </c>
      <c r="G618" s="14" t="s">
        <v>3061</v>
      </c>
      <c r="H618" s="14" t="s">
        <v>3062</v>
      </c>
      <c r="I618" s="15">
        <v>1919.78</v>
      </c>
      <c r="J618" s="77" t="s">
        <v>3473</v>
      </c>
      <c r="K618" s="92"/>
    </row>
    <row r="619" spans="1:11" ht="12.5" x14ac:dyDescent="0.25">
      <c r="A619" s="14" t="s">
        <v>3026</v>
      </c>
      <c r="B619" s="14" t="s">
        <v>4989</v>
      </c>
      <c r="C619" s="14" t="s">
        <v>4990</v>
      </c>
      <c r="D619" s="16">
        <v>45873</v>
      </c>
      <c r="E619" s="16"/>
      <c r="F619" s="14" t="s">
        <v>3074</v>
      </c>
      <c r="G619" s="14" t="s">
        <v>3101</v>
      </c>
      <c r="H619" s="14" t="s">
        <v>3102</v>
      </c>
      <c r="I619" s="15">
        <v>7289.59</v>
      </c>
      <c r="J619" s="77" t="s">
        <v>3473</v>
      </c>
      <c r="K619" s="92"/>
    </row>
    <row r="620" spans="1:11" ht="20" x14ac:dyDescent="0.25">
      <c r="A620" s="14" t="s">
        <v>3026</v>
      </c>
      <c r="B620" s="14" t="s">
        <v>5012</v>
      </c>
      <c r="C620" s="14" t="s">
        <v>5013</v>
      </c>
      <c r="D620" s="16">
        <v>45875</v>
      </c>
      <c r="E620" s="16"/>
      <c r="F620" s="14" t="s">
        <v>3139</v>
      </c>
      <c r="G620" s="14" t="s">
        <v>3498</v>
      </c>
      <c r="H620" s="14" t="s">
        <v>3308</v>
      </c>
      <c r="I620" s="15">
        <v>184.81</v>
      </c>
      <c r="J620" s="77" t="s">
        <v>3473</v>
      </c>
      <c r="K620" s="92"/>
    </row>
    <row r="621" spans="1:11" ht="20" x14ac:dyDescent="0.25">
      <c r="A621" s="14" t="s">
        <v>3026</v>
      </c>
      <c r="B621" s="14" t="s">
        <v>5000</v>
      </c>
      <c r="C621" s="14" t="s">
        <v>5001</v>
      </c>
      <c r="D621" s="16">
        <v>45875</v>
      </c>
      <c r="E621" s="16"/>
      <c r="F621" s="14" t="s">
        <v>3139</v>
      </c>
      <c r="G621" s="14" t="s">
        <v>3476</v>
      </c>
      <c r="H621" s="14" t="s">
        <v>3182</v>
      </c>
      <c r="I621" s="15">
        <v>250.75</v>
      </c>
      <c r="J621" s="77" t="s">
        <v>3473</v>
      </c>
      <c r="K621" s="92"/>
    </row>
    <row r="622" spans="1:11" ht="12.5" x14ac:dyDescent="0.25">
      <c r="A622" s="14" t="s">
        <v>3026</v>
      </c>
      <c r="B622" s="14" t="s">
        <v>5050</v>
      </c>
      <c r="C622" s="14" t="s">
        <v>5051</v>
      </c>
      <c r="D622" s="16">
        <v>45875</v>
      </c>
      <c r="E622" s="16"/>
      <c r="F622" s="14" t="s">
        <v>5048</v>
      </c>
      <c r="G622" s="14" t="s">
        <v>5051</v>
      </c>
      <c r="H622" s="14" t="s">
        <v>5052</v>
      </c>
      <c r="I622" s="15">
        <v>300</v>
      </c>
      <c r="J622" s="77">
        <v>3</v>
      </c>
      <c r="K622" s="92"/>
    </row>
    <row r="623" spans="1:11" ht="20" x14ac:dyDescent="0.25">
      <c r="A623" s="14" t="s">
        <v>3026</v>
      </c>
      <c r="B623" s="14" t="s">
        <v>5030</v>
      </c>
      <c r="C623" s="14" t="s">
        <v>5031</v>
      </c>
      <c r="D623" s="16">
        <v>45875</v>
      </c>
      <c r="E623" s="16"/>
      <c r="F623" s="14" t="s">
        <v>3139</v>
      </c>
      <c r="G623" s="14" t="s">
        <v>3534</v>
      </c>
      <c r="H623" s="14" t="s">
        <v>3196</v>
      </c>
      <c r="I623" s="15">
        <v>346.5</v>
      </c>
      <c r="J623" s="77" t="s">
        <v>3473</v>
      </c>
      <c r="K623" s="92"/>
    </row>
    <row r="624" spans="1:11" ht="12.5" x14ac:dyDescent="0.25">
      <c r="A624" s="14" t="s">
        <v>3026</v>
      </c>
      <c r="B624" s="14" t="s">
        <v>5127</v>
      </c>
      <c r="C624" s="14" t="s">
        <v>5128</v>
      </c>
      <c r="D624" s="16">
        <v>45875</v>
      </c>
      <c r="E624" s="16"/>
      <c r="F624" s="14" t="s">
        <v>5048</v>
      </c>
      <c r="G624" s="14" t="s">
        <v>5128</v>
      </c>
      <c r="H624" s="14" t="s">
        <v>5129</v>
      </c>
      <c r="I624" s="15">
        <v>400</v>
      </c>
      <c r="J624" s="77">
        <v>3</v>
      </c>
      <c r="K624" s="92"/>
    </row>
    <row r="625" spans="1:11" ht="12.5" x14ac:dyDescent="0.25">
      <c r="A625" s="14" t="s">
        <v>3026</v>
      </c>
      <c r="B625" s="14" t="s">
        <v>5056</v>
      </c>
      <c r="C625" s="14" t="s">
        <v>5057</v>
      </c>
      <c r="D625" s="16">
        <v>45875</v>
      </c>
      <c r="E625" s="16"/>
      <c r="F625" s="14" t="s">
        <v>5048</v>
      </c>
      <c r="G625" s="14" t="s">
        <v>5057</v>
      </c>
      <c r="H625" s="14" t="s">
        <v>5058</v>
      </c>
      <c r="I625" s="15">
        <v>500</v>
      </c>
      <c r="J625" s="77">
        <v>3</v>
      </c>
      <c r="K625" s="92"/>
    </row>
    <row r="626" spans="1:11" ht="12.5" x14ac:dyDescent="0.25">
      <c r="A626" s="14" t="s">
        <v>3026</v>
      </c>
      <c r="B626" s="14" t="s">
        <v>5073</v>
      </c>
      <c r="C626" s="14" t="s">
        <v>5074</v>
      </c>
      <c r="D626" s="16">
        <v>45875</v>
      </c>
      <c r="E626" s="16"/>
      <c r="F626" s="14" t="s">
        <v>5048</v>
      </c>
      <c r="G626" s="14" t="s">
        <v>5074</v>
      </c>
      <c r="H626" s="14" t="s">
        <v>5075</v>
      </c>
      <c r="I626" s="15">
        <v>600</v>
      </c>
      <c r="J626" s="77">
        <v>3</v>
      </c>
      <c r="K626" s="92"/>
    </row>
    <row r="627" spans="1:11" ht="20" x14ac:dyDescent="0.25">
      <c r="A627" s="14" t="s">
        <v>3026</v>
      </c>
      <c r="B627" s="14" t="s">
        <v>5034</v>
      </c>
      <c r="C627" s="14" t="s">
        <v>5035</v>
      </c>
      <c r="D627" s="16">
        <v>45875</v>
      </c>
      <c r="E627" s="16"/>
      <c r="F627" s="14" t="s">
        <v>3139</v>
      </c>
      <c r="G627" s="14" t="s">
        <v>3542</v>
      </c>
      <c r="H627" s="14" t="s">
        <v>3198</v>
      </c>
      <c r="I627" s="15">
        <v>696.76</v>
      </c>
      <c r="J627" s="77" t="s">
        <v>3473</v>
      </c>
      <c r="K627" s="92"/>
    </row>
    <row r="628" spans="1:11" ht="12.5" x14ac:dyDescent="0.25">
      <c r="A628" s="14" t="s">
        <v>3026</v>
      </c>
      <c r="B628" s="14" t="s">
        <v>5046</v>
      </c>
      <c r="C628" s="14" t="s">
        <v>5047</v>
      </c>
      <c r="D628" s="16">
        <v>45875</v>
      </c>
      <c r="E628" s="16"/>
      <c r="F628" s="14" t="s">
        <v>5048</v>
      </c>
      <c r="G628" s="14" t="s">
        <v>5047</v>
      </c>
      <c r="H628" s="14" t="s">
        <v>5049</v>
      </c>
      <c r="I628" s="15">
        <v>700</v>
      </c>
      <c r="J628" s="77">
        <v>3</v>
      </c>
      <c r="K628" s="92"/>
    </row>
    <row r="629" spans="1:11" ht="12.5" x14ac:dyDescent="0.25">
      <c r="A629" s="14" t="s">
        <v>3026</v>
      </c>
      <c r="B629" s="14" t="s">
        <v>5065</v>
      </c>
      <c r="C629" s="14" t="s">
        <v>5066</v>
      </c>
      <c r="D629" s="16">
        <v>45875</v>
      </c>
      <c r="E629" s="16"/>
      <c r="F629" s="14" t="s">
        <v>5048</v>
      </c>
      <c r="G629" s="14" t="s">
        <v>5066</v>
      </c>
      <c r="H629" s="14" t="s">
        <v>5067</v>
      </c>
      <c r="I629" s="15">
        <v>700</v>
      </c>
      <c r="J629" s="77">
        <v>3</v>
      </c>
      <c r="K629" s="92"/>
    </row>
    <row r="630" spans="1:11" ht="12.5" x14ac:dyDescent="0.25">
      <c r="A630" s="14" t="s">
        <v>3026</v>
      </c>
      <c r="B630" s="14" t="s">
        <v>5071</v>
      </c>
      <c r="C630" s="14" t="s">
        <v>5072</v>
      </c>
      <c r="D630" s="16">
        <v>45875</v>
      </c>
      <c r="E630" s="16"/>
      <c r="F630" s="14" t="s">
        <v>5048</v>
      </c>
      <c r="G630" s="14" t="s">
        <v>5072</v>
      </c>
      <c r="H630" s="14" t="s">
        <v>5067</v>
      </c>
      <c r="I630" s="15">
        <v>700</v>
      </c>
      <c r="J630" s="77">
        <v>3</v>
      </c>
      <c r="K630" s="92"/>
    </row>
    <row r="631" spans="1:11" ht="12.5" x14ac:dyDescent="0.25">
      <c r="A631" s="14" t="s">
        <v>3026</v>
      </c>
      <c r="B631" s="14" t="s">
        <v>5081</v>
      </c>
      <c r="C631" s="14" t="s">
        <v>5082</v>
      </c>
      <c r="D631" s="16">
        <v>45875</v>
      </c>
      <c r="E631" s="16"/>
      <c r="F631" s="14" t="s">
        <v>5048</v>
      </c>
      <c r="G631" s="14" t="s">
        <v>5082</v>
      </c>
      <c r="H631" s="14" t="s">
        <v>5083</v>
      </c>
      <c r="I631" s="15">
        <v>700</v>
      </c>
      <c r="J631" s="77">
        <v>3</v>
      </c>
      <c r="K631" s="92"/>
    </row>
    <row r="632" spans="1:11" ht="12.5" x14ac:dyDescent="0.25">
      <c r="A632" s="14" t="s">
        <v>3026</v>
      </c>
      <c r="B632" s="14" t="s">
        <v>5084</v>
      </c>
      <c r="C632" s="14" t="s">
        <v>5085</v>
      </c>
      <c r="D632" s="16">
        <v>45875</v>
      </c>
      <c r="E632" s="16"/>
      <c r="F632" s="14" t="s">
        <v>5048</v>
      </c>
      <c r="G632" s="14" t="s">
        <v>5085</v>
      </c>
      <c r="H632" s="14" t="s">
        <v>5086</v>
      </c>
      <c r="I632" s="15">
        <v>700</v>
      </c>
      <c r="J632" s="77">
        <v>3</v>
      </c>
      <c r="K632" s="92"/>
    </row>
    <row r="633" spans="1:11" ht="12.5" x14ac:dyDescent="0.25">
      <c r="A633" s="14" t="s">
        <v>3026</v>
      </c>
      <c r="B633" s="14" t="s">
        <v>5087</v>
      </c>
      <c r="C633" s="14" t="s">
        <v>5088</v>
      </c>
      <c r="D633" s="16">
        <v>45875</v>
      </c>
      <c r="E633" s="16"/>
      <c r="F633" s="14" t="s">
        <v>5048</v>
      </c>
      <c r="G633" s="14" t="s">
        <v>5088</v>
      </c>
      <c r="H633" s="14" t="s">
        <v>5089</v>
      </c>
      <c r="I633" s="15">
        <v>700</v>
      </c>
      <c r="J633" s="77">
        <v>3</v>
      </c>
      <c r="K633" s="92"/>
    </row>
    <row r="634" spans="1:11" ht="12.5" x14ac:dyDescent="0.25">
      <c r="A634" s="14" t="s">
        <v>3026</v>
      </c>
      <c r="B634" s="14" t="s">
        <v>5090</v>
      </c>
      <c r="C634" s="14" t="s">
        <v>5091</v>
      </c>
      <c r="D634" s="16">
        <v>45875</v>
      </c>
      <c r="E634" s="16"/>
      <c r="F634" s="14" t="s">
        <v>5048</v>
      </c>
      <c r="G634" s="14" t="s">
        <v>5091</v>
      </c>
      <c r="H634" s="14" t="s">
        <v>5092</v>
      </c>
      <c r="I634" s="15">
        <v>700</v>
      </c>
      <c r="J634" s="77">
        <v>3</v>
      </c>
      <c r="K634" s="92"/>
    </row>
    <row r="635" spans="1:11" ht="12.5" x14ac:dyDescent="0.25">
      <c r="A635" s="14" t="s">
        <v>3026</v>
      </c>
      <c r="B635" s="14" t="s">
        <v>5104</v>
      </c>
      <c r="C635" s="14" t="s">
        <v>5105</v>
      </c>
      <c r="D635" s="16">
        <v>45875</v>
      </c>
      <c r="E635" s="16"/>
      <c r="F635" s="14" t="s">
        <v>5048</v>
      </c>
      <c r="G635" s="14" t="s">
        <v>5105</v>
      </c>
      <c r="H635" s="14" t="s">
        <v>5106</v>
      </c>
      <c r="I635" s="15">
        <v>700</v>
      </c>
      <c r="J635" s="77">
        <v>3</v>
      </c>
      <c r="K635" s="92"/>
    </row>
    <row r="636" spans="1:11" ht="12.5" x14ac:dyDescent="0.25">
      <c r="A636" s="14" t="s">
        <v>3026</v>
      </c>
      <c r="B636" s="14" t="s">
        <v>5116</v>
      </c>
      <c r="C636" s="14" t="s">
        <v>5117</v>
      </c>
      <c r="D636" s="16">
        <v>45875</v>
      </c>
      <c r="E636" s="16"/>
      <c r="F636" s="14" t="s">
        <v>5048</v>
      </c>
      <c r="G636" s="14" t="s">
        <v>5117</v>
      </c>
      <c r="H636" s="14" t="s">
        <v>5118</v>
      </c>
      <c r="I636" s="15">
        <v>700</v>
      </c>
      <c r="J636" s="77">
        <v>3</v>
      </c>
      <c r="K636" s="92"/>
    </row>
    <row r="637" spans="1:11" ht="12.5" x14ac:dyDescent="0.25">
      <c r="A637" s="14" t="s">
        <v>3026</v>
      </c>
      <c r="B637" s="14" t="s">
        <v>5119</v>
      </c>
      <c r="C637" s="14" t="s">
        <v>5120</v>
      </c>
      <c r="D637" s="16">
        <v>45875</v>
      </c>
      <c r="E637" s="16"/>
      <c r="F637" s="14" t="s">
        <v>5048</v>
      </c>
      <c r="G637" s="14" t="s">
        <v>5120</v>
      </c>
      <c r="H637" s="14" t="s">
        <v>5121</v>
      </c>
      <c r="I637" s="15">
        <v>700</v>
      </c>
      <c r="J637" s="77">
        <v>3</v>
      </c>
      <c r="K637" s="92"/>
    </row>
    <row r="638" spans="1:11" ht="12.5" x14ac:dyDescent="0.25">
      <c r="A638" s="14" t="s">
        <v>3026</v>
      </c>
      <c r="B638" s="14" t="s">
        <v>5125</v>
      </c>
      <c r="C638" s="14" t="s">
        <v>5126</v>
      </c>
      <c r="D638" s="16">
        <v>45875</v>
      </c>
      <c r="E638" s="16"/>
      <c r="F638" s="14" t="s">
        <v>5048</v>
      </c>
      <c r="G638" s="14" t="s">
        <v>5126</v>
      </c>
      <c r="H638" s="14" t="s">
        <v>5124</v>
      </c>
      <c r="I638" s="15">
        <v>700</v>
      </c>
      <c r="J638" s="77">
        <v>3</v>
      </c>
      <c r="K638" s="92"/>
    </row>
    <row r="639" spans="1:11" ht="20" x14ac:dyDescent="0.25">
      <c r="A639" s="14" t="s">
        <v>3026</v>
      </c>
      <c r="B639" s="14" t="s">
        <v>5028</v>
      </c>
      <c r="C639" s="14" t="s">
        <v>5029</v>
      </c>
      <c r="D639" s="16">
        <v>45875</v>
      </c>
      <c r="E639" s="16"/>
      <c r="F639" s="14" t="s">
        <v>3139</v>
      </c>
      <c r="G639" s="14" t="s">
        <v>3531</v>
      </c>
      <c r="H639" s="14" t="s">
        <v>3195</v>
      </c>
      <c r="I639" s="15">
        <v>739.83</v>
      </c>
      <c r="J639" s="77" t="s">
        <v>3473</v>
      </c>
      <c r="K639" s="92"/>
    </row>
    <row r="640" spans="1:11" ht="20" x14ac:dyDescent="0.25">
      <c r="A640" s="14" t="s">
        <v>3026</v>
      </c>
      <c r="B640" s="14" t="s">
        <v>5042</v>
      </c>
      <c r="C640" s="14" t="s">
        <v>5043</v>
      </c>
      <c r="D640" s="16">
        <v>45875</v>
      </c>
      <c r="E640" s="16"/>
      <c r="F640" s="14" t="s">
        <v>3139</v>
      </c>
      <c r="G640" s="14" t="s">
        <v>3560</v>
      </c>
      <c r="H640" s="14" t="s">
        <v>3205</v>
      </c>
      <c r="I640" s="15">
        <v>778.27</v>
      </c>
      <c r="J640" s="77" t="s">
        <v>3473</v>
      </c>
      <c r="K640" s="92"/>
    </row>
    <row r="641" spans="1:11" ht="12.5" x14ac:dyDescent="0.25">
      <c r="A641" s="14" t="s">
        <v>3026</v>
      </c>
      <c r="B641" s="14" t="s">
        <v>5053</v>
      </c>
      <c r="C641" s="14" t="s">
        <v>5054</v>
      </c>
      <c r="D641" s="16">
        <v>45875</v>
      </c>
      <c r="E641" s="16"/>
      <c r="F641" s="14" t="s">
        <v>5048</v>
      </c>
      <c r="G641" s="14" t="s">
        <v>5054</v>
      </c>
      <c r="H641" s="14" t="s">
        <v>5055</v>
      </c>
      <c r="I641" s="15">
        <v>800</v>
      </c>
      <c r="J641" s="77">
        <v>3</v>
      </c>
      <c r="K641" s="92"/>
    </row>
    <row r="642" spans="1:11" ht="12.5" x14ac:dyDescent="0.25">
      <c r="A642" s="14" t="s">
        <v>3026</v>
      </c>
      <c r="B642" s="14" t="s">
        <v>5059</v>
      </c>
      <c r="C642" s="14" t="s">
        <v>5060</v>
      </c>
      <c r="D642" s="16">
        <v>45875</v>
      </c>
      <c r="E642" s="16"/>
      <c r="F642" s="14" t="s">
        <v>5048</v>
      </c>
      <c r="G642" s="14" t="s">
        <v>5060</v>
      </c>
      <c r="H642" s="14" t="s">
        <v>5061</v>
      </c>
      <c r="I642" s="15">
        <v>800</v>
      </c>
      <c r="J642" s="77">
        <v>3</v>
      </c>
      <c r="K642" s="92"/>
    </row>
    <row r="643" spans="1:11" ht="12.5" x14ac:dyDescent="0.25">
      <c r="A643" s="14" t="s">
        <v>3026</v>
      </c>
      <c r="B643" s="14" t="s">
        <v>5062</v>
      </c>
      <c r="C643" s="14" t="s">
        <v>5063</v>
      </c>
      <c r="D643" s="16">
        <v>45875</v>
      </c>
      <c r="E643" s="16"/>
      <c r="F643" s="14" t="s">
        <v>5048</v>
      </c>
      <c r="G643" s="14" t="s">
        <v>5063</v>
      </c>
      <c r="H643" s="14" t="s">
        <v>5064</v>
      </c>
      <c r="I643" s="15">
        <v>800</v>
      </c>
      <c r="J643" s="77">
        <v>3</v>
      </c>
      <c r="K643" s="92"/>
    </row>
    <row r="644" spans="1:11" ht="12.5" x14ac:dyDescent="0.25">
      <c r="A644" s="14" t="s">
        <v>3026</v>
      </c>
      <c r="B644" s="14" t="s">
        <v>5068</v>
      </c>
      <c r="C644" s="14" t="s">
        <v>5069</v>
      </c>
      <c r="D644" s="16">
        <v>45875</v>
      </c>
      <c r="E644" s="16"/>
      <c r="F644" s="14" t="s">
        <v>5048</v>
      </c>
      <c r="G644" s="14" t="s">
        <v>5069</v>
      </c>
      <c r="H644" s="14" t="s">
        <v>5070</v>
      </c>
      <c r="I644" s="15">
        <v>800</v>
      </c>
      <c r="J644" s="77">
        <v>3</v>
      </c>
      <c r="K644" s="92"/>
    </row>
    <row r="645" spans="1:11" ht="12.5" x14ac:dyDescent="0.25">
      <c r="A645" s="14" t="s">
        <v>3026</v>
      </c>
      <c r="B645" s="14" t="s">
        <v>5093</v>
      </c>
      <c r="C645" s="14" t="s">
        <v>5094</v>
      </c>
      <c r="D645" s="16">
        <v>45875</v>
      </c>
      <c r="E645" s="16"/>
      <c r="F645" s="14" t="s">
        <v>5048</v>
      </c>
      <c r="G645" s="14" t="s">
        <v>5094</v>
      </c>
      <c r="H645" s="14" t="s">
        <v>5095</v>
      </c>
      <c r="I645" s="15">
        <v>800</v>
      </c>
      <c r="J645" s="77">
        <v>3</v>
      </c>
      <c r="K645" s="92"/>
    </row>
    <row r="646" spans="1:11" ht="12.5" x14ac:dyDescent="0.25">
      <c r="A646" s="14" t="s">
        <v>3026</v>
      </c>
      <c r="B646" s="14" t="s">
        <v>5098</v>
      </c>
      <c r="C646" s="14" t="s">
        <v>5099</v>
      </c>
      <c r="D646" s="16">
        <v>45875</v>
      </c>
      <c r="E646" s="16"/>
      <c r="F646" s="14" t="s">
        <v>5048</v>
      </c>
      <c r="G646" s="14" t="s">
        <v>5099</v>
      </c>
      <c r="H646" s="14" t="s">
        <v>5100</v>
      </c>
      <c r="I646" s="15">
        <v>800</v>
      </c>
      <c r="J646" s="77">
        <v>3</v>
      </c>
      <c r="K646" s="92"/>
    </row>
    <row r="647" spans="1:11" ht="12.5" x14ac:dyDescent="0.25">
      <c r="A647" s="14" t="s">
        <v>3026</v>
      </c>
      <c r="B647" s="14" t="s">
        <v>5101</v>
      </c>
      <c r="C647" s="14" t="s">
        <v>5102</v>
      </c>
      <c r="D647" s="16">
        <v>45875</v>
      </c>
      <c r="E647" s="16"/>
      <c r="F647" s="14" t="s">
        <v>5048</v>
      </c>
      <c r="G647" s="14" t="s">
        <v>5102</v>
      </c>
      <c r="H647" s="14" t="s">
        <v>5103</v>
      </c>
      <c r="I647" s="15">
        <v>800</v>
      </c>
      <c r="J647" s="77">
        <v>3</v>
      </c>
      <c r="K647" s="92"/>
    </row>
    <row r="648" spans="1:11" ht="12.5" x14ac:dyDescent="0.25">
      <c r="A648" s="14" t="s">
        <v>3026</v>
      </c>
      <c r="B648" s="14" t="s">
        <v>5107</v>
      </c>
      <c r="C648" s="14" t="s">
        <v>5108</v>
      </c>
      <c r="D648" s="16">
        <v>45875</v>
      </c>
      <c r="E648" s="16"/>
      <c r="F648" s="14" t="s">
        <v>5048</v>
      </c>
      <c r="G648" s="14" t="s">
        <v>5108</v>
      </c>
      <c r="H648" s="14" t="s">
        <v>5109</v>
      </c>
      <c r="I648" s="15">
        <v>800</v>
      </c>
      <c r="J648" s="77">
        <v>3</v>
      </c>
      <c r="K648" s="92"/>
    </row>
    <row r="649" spans="1:11" ht="12.5" x14ac:dyDescent="0.25">
      <c r="A649" s="14" t="s">
        <v>3026</v>
      </c>
      <c r="B649" s="14" t="s">
        <v>5110</v>
      </c>
      <c r="C649" s="14" t="s">
        <v>5111</v>
      </c>
      <c r="D649" s="16">
        <v>45875</v>
      </c>
      <c r="E649" s="16"/>
      <c r="F649" s="14" t="s">
        <v>5048</v>
      </c>
      <c r="G649" s="14" t="s">
        <v>5111</v>
      </c>
      <c r="H649" s="14" t="s">
        <v>5112</v>
      </c>
      <c r="I649" s="15">
        <v>800</v>
      </c>
      <c r="J649" s="77">
        <v>3</v>
      </c>
      <c r="K649" s="92"/>
    </row>
    <row r="650" spans="1:11" ht="12.5" x14ac:dyDescent="0.25">
      <c r="A650" s="14" t="s">
        <v>3026</v>
      </c>
      <c r="B650" s="14" t="s">
        <v>5113</v>
      </c>
      <c r="C650" s="14" t="s">
        <v>5114</v>
      </c>
      <c r="D650" s="16">
        <v>45875</v>
      </c>
      <c r="E650" s="16"/>
      <c r="F650" s="14" t="s">
        <v>5048</v>
      </c>
      <c r="G650" s="14" t="s">
        <v>5114</v>
      </c>
      <c r="H650" s="14" t="s">
        <v>5115</v>
      </c>
      <c r="I650" s="15">
        <v>800</v>
      </c>
      <c r="J650" s="77">
        <v>3</v>
      </c>
      <c r="K650" s="92"/>
    </row>
    <row r="651" spans="1:11" ht="12.5" x14ac:dyDescent="0.25">
      <c r="A651" s="14" t="s">
        <v>3026</v>
      </c>
      <c r="B651" s="14" t="s">
        <v>5122</v>
      </c>
      <c r="C651" s="14" t="s">
        <v>5123</v>
      </c>
      <c r="D651" s="16">
        <v>45875</v>
      </c>
      <c r="E651" s="16"/>
      <c r="F651" s="14" t="s">
        <v>5048</v>
      </c>
      <c r="G651" s="14" t="s">
        <v>5123</v>
      </c>
      <c r="H651" s="14" t="s">
        <v>5124</v>
      </c>
      <c r="I651" s="15">
        <v>800</v>
      </c>
      <c r="J651" s="77">
        <v>3</v>
      </c>
      <c r="K651" s="92"/>
    </row>
    <row r="652" spans="1:11" ht="12.5" x14ac:dyDescent="0.25">
      <c r="A652" s="14" t="s">
        <v>3026</v>
      </c>
      <c r="B652" s="14" t="s">
        <v>5130</v>
      </c>
      <c r="C652" s="14" t="s">
        <v>5131</v>
      </c>
      <c r="D652" s="16">
        <v>45875</v>
      </c>
      <c r="E652" s="16"/>
      <c r="F652" s="14" t="s">
        <v>5048</v>
      </c>
      <c r="G652" s="14" t="s">
        <v>5131</v>
      </c>
      <c r="H652" s="14" t="s">
        <v>5129</v>
      </c>
      <c r="I652" s="15">
        <v>800</v>
      </c>
      <c r="J652" s="77">
        <v>3</v>
      </c>
      <c r="K652" s="92"/>
    </row>
    <row r="653" spans="1:11" ht="12.5" x14ac:dyDescent="0.25">
      <c r="A653" s="14" t="s">
        <v>3026</v>
      </c>
      <c r="B653" s="14" t="s">
        <v>5132</v>
      </c>
      <c r="C653" s="14" t="s">
        <v>5133</v>
      </c>
      <c r="D653" s="16">
        <v>45875</v>
      </c>
      <c r="E653" s="16"/>
      <c r="F653" s="14" t="s">
        <v>5048</v>
      </c>
      <c r="G653" s="14" t="s">
        <v>5133</v>
      </c>
      <c r="H653" s="14" t="s">
        <v>5134</v>
      </c>
      <c r="I653" s="15">
        <v>800</v>
      </c>
      <c r="J653" s="77">
        <v>3</v>
      </c>
      <c r="K653" s="92"/>
    </row>
    <row r="654" spans="1:11" ht="20" x14ac:dyDescent="0.25">
      <c r="A654" s="14" t="s">
        <v>3026</v>
      </c>
      <c r="B654" s="14" t="s">
        <v>5038</v>
      </c>
      <c r="C654" s="14" t="s">
        <v>5039</v>
      </c>
      <c r="D654" s="16">
        <v>45875</v>
      </c>
      <c r="E654" s="16"/>
      <c r="F654" s="14" t="s">
        <v>3139</v>
      </c>
      <c r="G654" s="14" t="s">
        <v>3554</v>
      </c>
      <c r="H654" s="14" t="s">
        <v>3200</v>
      </c>
      <c r="I654" s="15">
        <v>859.67</v>
      </c>
      <c r="J654" s="77" t="s">
        <v>3473</v>
      </c>
      <c r="K654" s="92"/>
    </row>
    <row r="655" spans="1:11" ht="20" x14ac:dyDescent="0.25">
      <c r="A655" s="14" t="s">
        <v>3026</v>
      </c>
      <c r="B655" s="14" t="s">
        <v>5004</v>
      </c>
      <c r="C655" s="14" t="s">
        <v>5005</v>
      </c>
      <c r="D655" s="16">
        <v>45875</v>
      </c>
      <c r="E655" s="16"/>
      <c r="F655" s="14" t="s">
        <v>3139</v>
      </c>
      <c r="G655" s="14" t="s">
        <v>3484</v>
      </c>
      <c r="H655" s="14" t="s">
        <v>3460</v>
      </c>
      <c r="I655" s="15">
        <v>887.95</v>
      </c>
      <c r="J655" s="77" t="s">
        <v>3473</v>
      </c>
      <c r="K655" s="92"/>
    </row>
    <row r="656" spans="1:11" ht="20" x14ac:dyDescent="0.25">
      <c r="A656" s="14" t="s">
        <v>3026</v>
      </c>
      <c r="B656" s="14" t="s">
        <v>5040</v>
      </c>
      <c r="C656" s="14" t="s">
        <v>5041</v>
      </c>
      <c r="D656" s="16">
        <v>45875</v>
      </c>
      <c r="E656" s="16"/>
      <c r="F656" s="14" t="s">
        <v>3139</v>
      </c>
      <c r="G656" s="14" t="s">
        <v>4692</v>
      </c>
      <c r="H656" s="14" t="s">
        <v>3203</v>
      </c>
      <c r="I656" s="15">
        <v>1401.53</v>
      </c>
      <c r="J656" s="77" t="s">
        <v>3473</v>
      </c>
      <c r="K656" s="92"/>
    </row>
    <row r="657" spans="1:11" ht="12.5" x14ac:dyDescent="0.25">
      <c r="A657" s="14" t="s">
        <v>3026</v>
      </c>
      <c r="B657" s="14" t="s">
        <v>5096</v>
      </c>
      <c r="C657" s="14">
        <v>105946</v>
      </c>
      <c r="D657" s="16">
        <v>45875</v>
      </c>
      <c r="E657" s="16"/>
      <c r="F657" s="14" t="s">
        <v>5097</v>
      </c>
      <c r="G657" s="14" t="s">
        <v>5094</v>
      </c>
      <c r="H657" s="14" t="s">
        <v>5095</v>
      </c>
      <c r="I657" s="15">
        <v>1600</v>
      </c>
      <c r="J657" s="77">
        <v>3</v>
      </c>
      <c r="K657" s="92"/>
    </row>
    <row r="658" spans="1:11" ht="20" x14ac:dyDescent="0.25">
      <c r="A658" s="14" t="s">
        <v>3026</v>
      </c>
      <c r="B658" s="14" t="s">
        <v>5014</v>
      </c>
      <c r="C658" s="14" t="s">
        <v>5015</v>
      </c>
      <c r="D658" s="16">
        <v>45875</v>
      </c>
      <c r="E658" s="16"/>
      <c r="F658" s="14" t="s">
        <v>3139</v>
      </c>
      <c r="G658" s="14" t="s">
        <v>3504</v>
      </c>
      <c r="H658" s="14" t="s">
        <v>3189</v>
      </c>
      <c r="I658" s="15">
        <v>1673.58</v>
      </c>
      <c r="J658" s="77" t="s">
        <v>3473</v>
      </c>
      <c r="K658" s="92"/>
    </row>
    <row r="659" spans="1:11" ht="20" x14ac:dyDescent="0.25">
      <c r="A659" s="14" t="s">
        <v>3026</v>
      </c>
      <c r="B659" s="14" t="s">
        <v>5032</v>
      </c>
      <c r="C659" s="14" t="s">
        <v>5033</v>
      </c>
      <c r="D659" s="16">
        <v>45875</v>
      </c>
      <c r="E659" s="16"/>
      <c r="F659" s="14" t="s">
        <v>3139</v>
      </c>
      <c r="G659" s="14">
        <v>29213291</v>
      </c>
      <c r="H659" s="14" t="s">
        <v>3197</v>
      </c>
      <c r="I659" s="15">
        <v>1813</v>
      </c>
      <c r="J659" s="77" t="s">
        <v>3473</v>
      </c>
      <c r="K659" s="92"/>
    </row>
    <row r="660" spans="1:11" ht="20" x14ac:dyDescent="0.25">
      <c r="A660" s="14" t="s">
        <v>3026</v>
      </c>
      <c r="B660" s="14" t="s">
        <v>5006</v>
      </c>
      <c r="C660" s="14" t="s">
        <v>5007</v>
      </c>
      <c r="D660" s="16">
        <v>45875</v>
      </c>
      <c r="E660" s="16"/>
      <c r="F660" s="14" t="s">
        <v>3139</v>
      </c>
      <c r="G660" s="14" t="s">
        <v>3487</v>
      </c>
      <c r="H660" s="14" t="s">
        <v>3227</v>
      </c>
      <c r="I660" s="15">
        <v>1851.8</v>
      </c>
      <c r="J660" s="77" t="s">
        <v>3473</v>
      </c>
      <c r="K660" s="92"/>
    </row>
    <row r="661" spans="1:11" ht="20" x14ac:dyDescent="0.25">
      <c r="A661" s="14" t="s">
        <v>3026</v>
      </c>
      <c r="B661" s="14" t="s">
        <v>5002</v>
      </c>
      <c r="C661" s="14" t="s">
        <v>5003</v>
      </c>
      <c r="D661" s="16">
        <v>45875</v>
      </c>
      <c r="E661" s="16"/>
      <c r="F661" s="14" t="s">
        <v>3139</v>
      </c>
      <c r="G661" s="14" t="s">
        <v>3479</v>
      </c>
      <c r="H661" s="14" t="s">
        <v>3294</v>
      </c>
      <c r="I661" s="15">
        <v>1897.63</v>
      </c>
      <c r="J661" s="77" t="s">
        <v>3473</v>
      </c>
      <c r="K661" s="92"/>
    </row>
    <row r="662" spans="1:11" ht="20" x14ac:dyDescent="0.25">
      <c r="A662" s="14" t="s">
        <v>3026</v>
      </c>
      <c r="B662" s="14" t="s">
        <v>5044</v>
      </c>
      <c r="C662" s="14" t="s">
        <v>5045</v>
      </c>
      <c r="D662" s="16">
        <v>45875</v>
      </c>
      <c r="E662" s="16"/>
      <c r="F662" s="14" t="s">
        <v>3139</v>
      </c>
      <c r="G662" s="14" t="s">
        <v>3568</v>
      </c>
      <c r="H662" s="14" t="s">
        <v>3207</v>
      </c>
      <c r="I662" s="15">
        <v>2191.7199999999998</v>
      </c>
      <c r="J662" s="77" t="s">
        <v>3473</v>
      </c>
      <c r="K662" s="92"/>
    </row>
    <row r="663" spans="1:11" ht="20" x14ac:dyDescent="0.25">
      <c r="A663" s="14" t="s">
        <v>3026</v>
      </c>
      <c r="B663" s="14" t="s">
        <v>5076</v>
      </c>
      <c r="C663" s="14" t="s">
        <v>5077</v>
      </c>
      <c r="D663" s="16">
        <v>45875</v>
      </c>
      <c r="E663" s="16"/>
      <c r="F663" s="14" t="s">
        <v>5078</v>
      </c>
      <c r="G663" s="14" t="s">
        <v>5079</v>
      </c>
      <c r="H663" s="14" t="s">
        <v>5080</v>
      </c>
      <c r="I663" s="15">
        <v>2818.7</v>
      </c>
      <c r="J663" s="77">
        <v>3</v>
      </c>
      <c r="K663" s="92"/>
    </row>
    <row r="664" spans="1:11" ht="20" x14ac:dyDescent="0.25">
      <c r="A664" s="14" t="s">
        <v>3026</v>
      </c>
      <c r="B664" s="14" t="s">
        <v>5010</v>
      </c>
      <c r="C664" s="14" t="s">
        <v>5011</v>
      </c>
      <c r="D664" s="16">
        <v>45875</v>
      </c>
      <c r="E664" s="16"/>
      <c r="F664" s="14" t="s">
        <v>3139</v>
      </c>
      <c r="G664" s="14" t="s">
        <v>3495</v>
      </c>
      <c r="H664" s="14" t="s">
        <v>3187</v>
      </c>
      <c r="I664" s="15">
        <v>2823.17</v>
      </c>
      <c r="J664" s="77" t="s">
        <v>3473</v>
      </c>
      <c r="K664" s="92"/>
    </row>
    <row r="665" spans="1:11" ht="20" x14ac:dyDescent="0.25">
      <c r="A665" s="14" t="s">
        <v>3026</v>
      </c>
      <c r="B665" s="14" t="s">
        <v>5022</v>
      </c>
      <c r="C665" s="14" t="s">
        <v>5023</v>
      </c>
      <c r="D665" s="16">
        <v>45875</v>
      </c>
      <c r="E665" s="16"/>
      <c r="F665" s="14" t="s">
        <v>3139</v>
      </c>
      <c r="G665" s="14" t="s">
        <v>3520</v>
      </c>
      <c r="H665" s="14" t="s">
        <v>3192</v>
      </c>
      <c r="I665" s="15">
        <v>3898.41</v>
      </c>
      <c r="J665" s="77" t="s">
        <v>3473</v>
      </c>
      <c r="K665" s="92"/>
    </row>
    <row r="666" spans="1:11" ht="20" x14ac:dyDescent="0.25">
      <c r="A666" s="14" t="s">
        <v>3026</v>
      </c>
      <c r="B666" s="14" t="s">
        <v>5016</v>
      </c>
      <c r="C666" s="14" t="s">
        <v>5017</v>
      </c>
      <c r="D666" s="16">
        <v>45875</v>
      </c>
      <c r="E666" s="16"/>
      <c r="F666" s="14" t="s">
        <v>3139</v>
      </c>
      <c r="G666" s="14" t="s">
        <v>3509</v>
      </c>
      <c r="H666" s="14" t="s">
        <v>3118</v>
      </c>
      <c r="I666" s="15">
        <v>4218.96</v>
      </c>
      <c r="J666" s="77" t="s">
        <v>3473</v>
      </c>
      <c r="K666" s="92"/>
    </row>
    <row r="667" spans="1:11" ht="20" x14ac:dyDescent="0.25">
      <c r="A667" s="14" t="s">
        <v>3026</v>
      </c>
      <c r="B667" s="14" t="s">
        <v>5008</v>
      </c>
      <c r="C667" s="14" t="s">
        <v>5009</v>
      </c>
      <c r="D667" s="16">
        <v>45875</v>
      </c>
      <c r="E667" s="16"/>
      <c r="F667" s="14" t="s">
        <v>3139</v>
      </c>
      <c r="G667" s="14" t="s">
        <v>3490</v>
      </c>
      <c r="H667" s="14" t="s">
        <v>3186</v>
      </c>
      <c r="I667" s="15">
        <v>4355.3100000000004</v>
      </c>
      <c r="J667" s="77" t="s">
        <v>3473</v>
      </c>
      <c r="K667" s="92"/>
    </row>
    <row r="668" spans="1:11" ht="20" x14ac:dyDescent="0.25">
      <c r="A668" s="14" t="s">
        <v>3026</v>
      </c>
      <c r="B668" s="14" t="s">
        <v>5018</v>
      </c>
      <c r="C668" s="14" t="s">
        <v>5019</v>
      </c>
      <c r="D668" s="16">
        <v>45875</v>
      </c>
      <c r="E668" s="16"/>
      <c r="F668" s="14" t="s">
        <v>3139</v>
      </c>
      <c r="G668" s="14" t="s">
        <v>3512</v>
      </c>
      <c r="H668" s="14" t="s">
        <v>3190</v>
      </c>
      <c r="I668" s="15">
        <v>4446.83</v>
      </c>
      <c r="J668" s="77" t="s">
        <v>3473</v>
      </c>
      <c r="K668" s="92"/>
    </row>
    <row r="669" spans="1:11" ht="20" x14ac:dyDescent="0.25">
      <c r="A669" s="14" t="s">
        <v>3026</v>
      </c>
      <c r="B669" s="14" t="s">
        <v>5024</v>
      </c>
      <c r="C669" s="14" t="s">
        <v>5025</v>
      </c>
      <c r="D669" s="16">
        <v>45875</v>
      </c>
      <c r="E669" s="16"/>
      <c r="F669" s="14" t="s">
        <v>3139</v>
      </c>
      <c r="G669" s="14" t="s">
        <v>3525</v>
      </c>
      <c r="H669" s="14" t="s">
        <v>3193</v>
      </c>
      <c r="I669" s="15">
        <v>5299.16</v>
      </c>
      <c r="J669" s="77" t="s">
        <v>3473</v>
      </c>
      <c r="K669" s="92"/>
    </row>
    <row r="670" spans="1:11" ht="20" x14ac:dyDescent="0.25">
      <c r="A670" s="14" t="s">
        <v>3026</v>
      </c>
      <c r="B670" s="14" t="s">
        <v>5036</v>
      </c>
      <c r="C670" s="14" t="s">
        <v>5037</v>
      </c>
      <c r="D670" s="16">
        <v>45875</v>
      </c>
      <c r="E670" s="16"/>
      <c r="F670" s="14" t="s">
        <v>3139</v>
      </c>
      <c r="G670" s="14" t="s">
        <v>3547</v>
      </c>
      <c r="H670" s="14" t="s">
        <v>3199</v>
      </c>
      <c r="I670" s="15">
        <v>7442.28</v>
      </c>
      <c r="J670" s="77" t="s">
        <v>3473</v>
      </c>
      <c r="K670" s="92"/>
    </row>
    <row r="671" spans="1:11" ht="20" x14ac:dyDescent="0.25">
      <c r="A671" s="14" t="s">
        <v>3026</v>
      </c>
      <c r="B671" s="14" t="s">
        <v>5026</v>
      </c>
      <c r="C671" s="14" t="s">
        <v>5027</v>
      </c>
      <c r="D671" s="16">
        <v>45875</v>
      </c>
      <c r="E671" s="16"/>
      <c r="F671" s="14" t="s">
        <v>3139</v>
      </c>
      <c r="G671" s="14" t="s">
        <v>3528</v>
      </c>
      <c r="H671" s="14" t="s">
        <v>3194</v>
      </c>
      <c r="I671" s="15">
        <v>7955.09</v>
      </c>
      <c r="J671" s="77" t="s">
        <v>3473</v>
      </c>
      <c r="K671" s="92"/>
    </row>
    <row r="672" spans="1:11" ht="20" x14ac:dyDescent="0.25">
      <c r="A672" s="14" t="s">
        <v>3026</v>
      </c>
      <c r="B672" s="14" t="s">
        <v>4998</v>
      </c>
      <c r="C672" s="14" t="s">
        <v>4999</v>
      </c>
      <c r="D672" s="16">
        <v>45875</v>
      </c>
      <c r="E672" s="16"/>
      <c r="F672" s="14" t="s">
        <v>3139</v>
      </c>
      <c r="G672" s="14" t="s">
        <v>3472</v>
      </c>
      <c r="H672" s="14" t="s">
        <v>3225</v>
      </c>
      <c r="I672" s="15">
        <v>8589.7199999999993</v>
      </c>
      <c r="J672" s="77" t="s">
        <v>3473</v>
      </c>
      <c r="K672" s="92"/>
    </row>
    <row r="673" spans="1:11" ht="20" x14ac:dyDescent="0.25">
      <c r="A673" s="14" t="s">
        <v>3026</v>
      </c>
      <c r="B673" s="14" t="s">
        <v>5020</v>
      </c>
      <c r="C673" s="14" t="s">
        <v>5021</v>
      </c>
      <c r="D673" s="16">
        <v>45875</v>
      </c>
      <c r="E673" s="16"/>
      <c r="F673" s="14" t="s">
        <v>3139</v>
      </c>
      <c r="G673" s="14" t="s">
        <v>3517</v>
      </c>
      <c r="H673" s="14" t="s">
        <v>3191</v>
      </c>
      <c r="I673" s="15">
        <v>11750</v>
      </c>
      <c r="J673" s="77" t="s">
        <v>3473</v>
      </c>
      <c r="K673" s="92"/>
    </row>
    <row r="674" spans="1:11" ht="12.5" x14ac:dyDescent="0.25">
      <c r="A674" s="14" t="s">
        <v>3026</v>
      </c>
      <c r="B674" s="14" t="s">
        <v>5135</v>
      </c>
      <c r="C674" s="14">
        <v>1020250195</v>
      </c>
      <c r="D674" s="16">
        <v>45876</v>
      </c>
      <c r="E674" s="16"/>
      <c r="F674" s="14" t="s">
        <v>5136</v>
      </c>
      <c r="G674" s="14" t="s">
        <v>5137</v>
      </c>
      <c r="H674" s="14" t="s">
        <v>3284</v>
      </c>
      <c r="I674" s="15">
        <v>20000</v>
      </c>
      <c r="J674" s="77" t="s">
        <v>3573</v>
      </c>
      <c r="K674" s="92"/>
    </row>
    <row r="675" spans="1:11" ht="20" x14ac:dyDescent="0.25">
      <c r="A675" s="14" t="s">
        <v>3026</v>
      </c>
      <c r="B675" s="14"/>
      <c r="C675" s="14"/>
      <c r="D675" s="16">
        <v>45876</v>
      </c>
      <c r="E675" s="16"/>
      <c r="F675" s="14" t="s">
        <v>3042</v>
      </c>
      <c r="G675" s="14"/>
      <c r="H675" s="14" t="s">
        <v>3030</v>
      </c>
      <c r="I675" s="15">
        <v>161588.76999999999</v>
      </c>
      <c r="J675" s="77">
        <v>4</v>
      </c>
      <c r="K675" s="92"/>
    </row>
    <row r="676" spans="1:11" ht="12.5" x14ac:dyDescent="0.25">
      <c r="A676" s="14" t="s">
        <v>3026</v>
      </c>
      <c r="B676" s="14" t="s">
        <v>5240</v>
      </c>
      <c r="C676" s="14" t="s">
        <v>5241</v>
      </c>
      <c r="D676" s="16">
        <v>45881</v>
      </c>
      <c r="E676" s="16"/>
      <c r="F676" s="14" t="s">
        <v>5242</v>
      </c>
      <c r="G676" s="14" t="s">
        <v>5243</v>
      </c>
      <c r="H676" s="14" t="s">
        <v>3428</v>
      </c>
      <c r="I676" s="15">
        <v>91</v>
      </c>
      <c r="J676" s="77" t="s">
        <v>3573</v>
      </c>
      <c r="K676" s="92"/>
    </row>
    <row r="677" spans="1:11" ht="12.5" x14ac:dyDescent="0.25">
      <c r="A677" s="14" t="s">
        <v>3026</v>
      </c>
      <c r="B677" s="14" t="s">
        <v>5231</v>
      </c>
      <c r="C677" s="14" t="s">
        <v>5232</v>
      </c>
      <c r="D677" s="16">
        <v>45881</v>
      </c>
      <c r="E677" s="16"/>
      <c r="F677" s="14" t="s">
        <v>5233</v>
      </c>
      <c r="G677" s="14" t="s">
        <v>5234</v>
      </c>
      <c r="H677" s="14" t="s">
        <v>5235</v>
      </c>
      <c r="I677" s="15">
        <v>200</v>
      </c>
      <c r="J677" s="77" t="s">
        <v>3573</v>
      </c>
      <c r="K677" s="92"/>
    </row>
    <row r="678" spans="1:11" ht="12.5" x14ac:dyDescent="0.25">
      <c r="A678" s="14" t="s">
        <v>3026</v>
      </c>
      <c r="B678" s="14" t="s">
        <v>5248</v>
      </c>
      <c r="C678" s="14" t="s">
        <v>5249</v>
      </c>
      <c r="D678" s="16">
        <v>45881</v>
      </c>
      <c r="E678" s="16"/>
      <c r="F678" s="14" t="s">
        <v>5250</v>
      </c>
      <c r="G678" s="14" t="s">
        <v>5251</v>
      </c>
      <c r="H678" s="14" t="s">
        <v>5252</v>
      </c>
      <c r="I678" s="15">
        <v>214.5</v>
      </c>
      <c r="J678" s="77" t="s">
        <v>3573</v>
      </c>
      <c r="K678" s="92"/>
    </row>
    <row r="679" spans="1:11" ht="12.5" x14ac:dyDescent="0.25">
      <c r="A679" s="14" t="s">
        <v>3026</v>
      </c>
      <c r="B679" s="14" t="s">
        <v>5290</v>
      </c>
      <c r="C679" s="14" t="s">
        <v>5291</v>
      </c>
      <c r="D679" s="16">
        <v>45881</v>
      </c>
      <c r="E679" s="16"/>
      <c r="F679" s="14" t="s">
        <v>5292</v>
      </c>
      <c r="G679" s="14" t="s">
        <v>5293</v>
      </c>
      <c r="H679" s="14" t="s">
        <v>5294</v>
      </c>
      <c r="I679" s="15">
        <v>259</v>
      </c>
      <c r="J679" s="77" t="s">
        <v>3573</v>
      </c>
      <c r="K679" s="92"/>
    </row>
    <row r="680" spans="1:11" ht="12.5" x14ac:dyDescent="0.25">
      <c r="A680" s="14" t="s">
        <v>3026</v>
      </c>
      <c r="B680" s="14" t="s">
        <v>5263</v>
      </c>
      <c r="C680" s="14" t="s">
        <v>5264</v>
      </c>
      <c r="D680" s="16">
        <v>45881</v>
      </c>
      <c r="E680" s="16"/>
      <c r="F680" s="14" t="s">
        <v>5265</v>
      </c>
      <c r="G680" s="14" t="s">
        <v>5266</v>
      </c>
      <c r="H680" s="14" t="s">
        <v>3415</v>
      </c>
      <c r="I680" s="15">
        <v>262.5</v>
      </c>
      <c r="J680" s="77" t="s">
        <v>3573</v>
      </c>
      <c r="K680" s="92"/>
    </row>
    <row r="681" spans="1:11" ht="20" x14ac:dyDescent="0.25">
      <c r="A681" s="14" t="s">
        <v>3026</v>
      </c>
      <c r="B681" s="14" t="s">
        <v>5411</v>
      </c>
      <c r="C681" s="14" t="s">
        <v>3688</v>
      </c>
      <c r="D681" s="16">
        <v>45881</v>
      </c>
      <c r="E681" s="16"/>
      <c r="F681" s="14" t="s">
        <v>5412</v>
      </c>
      <c r="G681" s="14" t="s">
        <v>4962</v>
      </c>
      <c r="H681" s="14" t="s">
        <v>3338</v>
      </c>
      <c r="I681" s="15">
        <v>280</v>
      </c>
      <c r="J681" s="77" t="s">
        <v>3573</v>
      </c>
      <c r="K681" s="92"/>
    </row>
    <row r="682" spans="1:11" ht="20" x14ac:dyDescent="0.25">
      <c r="A682" s="14" t="s">
        <v>3026</v>
      </c>
      <c r="B682" s="14" t="s">
        <v>5353</v>
      </c>
      <c r="C682" s="14" t="s">
        <v>3697</v>
      </c>
      <c r="D682" s="16">
        <v>45881</v>
      </c>
      <c r="E682" s="16"/>
      <c r="F682" s="14" t="s">
        <v>5354</v>
      </c>
      <c r="G682" s="14" t="s">
        <v>3790</v>
      </c>
      <c r="H682" s="14" t="s">
        <v>3791</v>
      </c>
      <c r="I682" s="15">
        <v>300</v>
      </c>
      <c r="J682" s="77">
        <v>3</v>
      </c>
      <c r="K682" s="92"/>
    </row>
    <row r="683" spans="1:11" ht="20" x14ac:dyDescent="0.25">
      <c r="A683" s="14" t="s">
        <v>3026</v>
      </c>
      <c r="B683" s="14" t="s">
        <v>5364</v>
      </c>
      <c r="C683" s="14" t="s">
        <v>4281</v>
      </c>
      <c r="D683" s="16">
        <v>45881</v>
      </c>
      <c r="E683" s="16"/>
      <c r="F683" s="14" t="s">
        <v>5365</v>
      </c>
      <c r="G683" s="14" t="s">
        <v>4365</v>
      </c>
      <c r="H683" s="14" t="s">
        <v>4366</v>
      </c>
      <c r="I683" s="15">
        <v>300</v>
      </c>
      <c r="J683" s="77">
        <v>3</v>
      </c>
      <c r="K683" s="92"/>
    </row>
    <row r="684" spans="1:11" ht="20" x14ac:dyDescent="0.25">
      <c r="A684" s="14" t="s">
        <v>3026</v>
      </c>
      <c r="B684" s="14" t="s">
        <v>5368</v>
      </c>
      <c r="C684" s="14" t="s">
        <v>3662</v>
      </c>
      <c r="D684" s="16">
        <v>45881</v>
      </c>
      <c r="E684" s="16"/>
      <c r="F684" s="14" t="s">
        <v>5369</v>
      </c>
      <c r="G684" s="14">
        <v>9504148214</v>
      </c>
      <c r="H684" s="14" t="s">
        <v>4397</v>
      </c>
      <c r="I684" s="15">
        <v>300</v>
      </c>
      <c r="J684" s="77">
        <v>3</v>
      </c>
      <c r="K684" s="92"/>
    </row>
    <row r="685" spans="1:11" ht="12.5" x14ac:dyDescent="0.25">
      <c r="A685" s="14" t="s">
        <v>3026</v>
      </c>
      <c r="B685" s="14" t="s">
        <v>5244</v>
      </c>
      <c r="C685" s="14" t="s">
        <v>5245</v>
      </c>
      <c r="D685" s="16">
        <v>45881</v>
      </c>
      <c r="E685" s="16"/>
      <c r="F685" s="14" t="s">
        <v>5246</v>
      </c>
      <c r="G685" s="14" t="s">
        <v>5247</v>
      </c>
      <c r="H685" s="14" t="s">
        <v>3344</v>
      </c>
      <c r="I685" s="15">
        <v>320.05</v>
      </c>
      <c r="J685" s="77" t="s">
        <v>3573</v>
      </c>
      <c r="K685" s="92"/>
    </row>
    <row r="686" spans="1:11" ht="12.5" x14ac:dyDescent="0.25">
      <c r="A686" s="14" t="s">
        <v>3026</v>
      </c>
      <c r="B686" s="14" t="s">
        <v>5355</v>
      </c>
      <c r="C686" s="14" t="s">
        <v>3686</v>
      </c>
      <c r="D686" s="16">
        <v>45881</v>
      </c>
      <c r="E686" s="16"/>
      <c r="F686" s="14" t="s">
        <v>5356</v>
      </c>
      <c r="G686" s="14" t="s">
        <v>5357</v>
      </c>
      <c r="H686" s="14" t="s">
        <v>5358</v>
      </c>
      <c r="I686" s="15">
        <v>369</v>
      </c>
      <c r="J686" s="77">
        <v>5</v>
      </c>
      <c r="K686" s="92"/>
    </row>
    <row r="687" spans="1:11" ht="20" x14ac:dyDescent="0.25">
      <c r="A687" s="14" t="s">
        <v>3026</v>
      </c>
      <c r="B687" s="14" t="s">
        <v>5174</v>
      </c>
      <c r="C687" s="14" t="s">
        <v>5175</v>
      </c>
      <c r="D687" s="16">
        <v>45881</v>
      </c>
      <c r="E687" s="16"/>
      <c r="F687" s="14" t="s">
        <v>5176</v>
      </c>
      <c r="G687" s="14" t="s">
        <v>5177</v>
      </c>
      <c r="H687" s="14" t="s">
        <v>5178</v>
      </c>
      <c r="I687" s="15">
        <v>375</v>
      </c>
      <c r="J687" s="77">
        <v>3</v>
      </c>
      <c r="K687" s="92"/>
    </row>
    <row r="688" spans="1:11" ht="12.5" x14ac:dyDescent="0.25">
      <c r="A688" s="14" t="s">
        <v>3026</v>
      </c>
      <c r="B688" s="14" t="s">
        <v>5313</v>
      </c>
      <c r="C688" s="14" t="s">
        <v>4345</v>
      </c>
      <c r="D688" s="16">
        <v>45881</v>
      </c>
      <c r="E688" s="16"/>
      <c r="F688" s="14" t="s">
        <v>5314</v>
      </c>
      <c r="G688" s="14" t="s">
        <v>5315</v>
      </c>
      <c r="H688" s="14" t="s">
        <v>4355</v>
      </c>
      <c r="I688" s="15">
        <v>375</v>
      </c>
      <c r="J688" s="77">
        <v>3</v>
      </c>
      <c r="K688" s="92"/>
    </row>
    <row r="689" spans="1:11" ht="12.5" x14ac:dyDescent="0.25">
      <c r="A689" s="14" t="s">
        <v>3026</v>
      </c>
      <c r="B689" s="14" t="s">
        <v>5334</v>
      </c>
      <c r="C689" s="14" t="s">
        <v>3647</v>
      </c>
      <c r="D689" s="16">
        <v>45881</v>
      </c>
      <c r="E689" s="16"/>
      <c r="F689" s="14" t="s">
        <v>5335</v>
      </c>
      <c r="G689" s="14" t="s">
        <v>5336</v>
      </c>
      <c r="H689" s="14" t="s">
        <v>5337</v>
      </c>
      <c r="I689" s="15">
        <v>375</v>
      </c>
      <c r="J689" s="77">
        <v>3</v>
      </c>
      <c r="K689" s="92"/>
    </row>
    <row r="690" spans="1:11" ht="12.5" x14ac:dyDescent="0.25">
      <c r="A690" s="14" t="s">
        <v>3026</v>
      </c>
      <c r="B690" s="14" t="s">
        <v>5342</v>
      </c>
      <c r="C690" s="14" t="s">
        <v>4378</v>
      </c>
      <c r="D690" s="16">
        <v>45881</v>
      </c>
      <c r="E690" s="16"/>
      <c r="F690" s="14" t="s">
        <v>5343</v>
      </c>
      <c r="G690" s="14" t="s">
        <v>5344</v>
      </c>
      <c r="H690" s="14" t="s">
        <v>5345</v>
      </c>
      <c r="I690" s="15">
        <v>375</v>
      </c>
      <c r="J690" s="77">
        <v>3</v>
      </c>
      <c r="K690" s="92"/>
    </row>
    <row r="691" spans="1:11" ht="20" x14ac:dyDescent="0.25">
      <c r="A691" s="14" t="s">
        <v>3026</v>
      </c>
      <c r="B691" s="14" t="s">
        <v>5381</v>
      </c>
      <c r="C691" s="14" t="s">
        <v>4342</v>
      </c>
      <c r="D691" s="16">
        <v>45881</v>
      </c>
      <c r="E691" s="16"/>
      <c r="F691" s="14" t="s">
        <v>5382</v>
      </c>
      <c r="G691" s="14" t="s">
        <v>5383</v>
      </c>
      <c r="H691" s="14" t="s">
        <v>5384</v>
      </c>
      <c r="I691" s="15">
        <v>375</v>
      </c>
      <c r="J691" s="77">
        <v>3</v>
      </c>
      <c r="K691" s="92"/>
    </row>
    <row r="692" spans="1:11" ht="12.5" x14ac:dyDescent="0.25">
      <c r="A692" s="14" t="s">
        <v>3026</v>
      </c>
      <c r="B692" s="14" t="s">
        <v>5385</v>
      </c>
      <c r="C692" s="14" t="s">
        <v>4320</v>
      </c>
      <c r="D692" s="16">
        <v>45881</v>
      </c>
      <c r="E692" s="16"/>
      <c r="F692" s="14" t="s">
        <v>5386</v>
      </c>
      <c r="G692" s="14" t="s">
        <v>5387</v>
      </c>
      <c r="H692" s="14" t="s">
        <v>5388</v>
      </c>
      <c r="I692" s="15">
        <v>375</v>
      </c>
      <c r="J692" s="77">
        <v>3</v>
      </c>
      <c r="K692" s="92"/>
    </row>
    <row r="693" spans="1:11" ht="20" x14ac:dyDescent="0.25">
      <c r="A693" s="14" t="s">
        <v>3026</v>
      </c>
      <c r="B693" s="14" t="s">
        <v>5218</v>
      </c>
      <c r="C693" s="14" t="s">
        <v>5219</v>
      </c>
      <c r="D693" s="16">
        <v>45881</v>
      </c>
      <c r="E693" s="16"/>
      <c r="F693" s="14" t="s">
        <v>5220</v>
      </c>
      <c r="G693" s="14" t="s">
        <v>3539</v>
      </c>
      <c r="H693" s="14" t="s">
        <v>3292</v>
      </c>
      <c r="I693" s="15">
        <v>422.62</v>
      </c>
      <c r="J693" s="77" t="s">
        <v>3573</v>
      </c>
      <c r="K693" s="92"/>
    </row>
    <row r="694" spans="1:11" ht="20" x14ac:dyDescent="0.25">
      <c r="A694" s="14" t="s">
        <v>3026</v>
      </c>
      <c r="B694" s="14" t="s">
        <v>5270</v>
      </c>
      <c r="C694" s="14" t="s">
        <v>4096</v>
      </c>
      <c r="D694" s="16">
        <v>45881</v>
      </c>
      <c r="E694" s="16"/>
      <c r="F694" s="14" t="s">
        <v>5271</v>
      </c>
      <c r="G694" s="14" t="s">
        <v>5272</v>
      </c>
      <c r="H694" s="14" t="s">
        <v>5273</v>
      </c>
      <c r="I694" s="15">
        <v>455.08</v>
      </c>
      <c r="J694" s="77" t="s">
        <v>3573</v>
      </c>
      <c r="K694" s="92"/>
    </row>
    <row r="695" spans="1:11" ht="20" x14ac:dyDescent="0.25">
      <c r="A695" s="14" t="s">
        <v>3026</v>
      </c>
      <c r="B695" s="14" t="s">
        <v>5274</v>
      </c>
      <c r="C695" s="14" t="s">
        <v>5275</v>
      </c>
      <c r="D695" s="16">
        <v>45881</v>
      </c>
      <c r="E695" s="16"/>
      <c r="F695" s="14" t="s">
        <v>5276</v>
      </c>
      <c r="G695" s="14" t="s">
        <v>5272</v>
      </c>
      <c r="H695" s="14" t="s">
        <v>5273</v>
      </c>
      <c r="I695" s="15">
        <v>496</v>
      </c>
      <c r="J695" s="77" t="s">
        <v>3573</v>
      </c>
      <c r="K695" s="92"/>
    </row>
    <row r="696" spans="1:11" ht="20" x14ac:dyDescent="0.25">
      <c r="A696" s="14" t="s">
        <v>3026</v>
      </c>
      <c r="B696" s="14" t="s">
        <v>5370</v>
      </c>
      <c r="C696" s="14" t="s">
        <v>4320</v>
      </c>
      <c r="D696" s="16">
        <v>45881</v>
      </c>
      <c r="E696" s="16"/>
      <c r="F696" s="14" t="s">
        <v>5371</v>
      </c>
      <c r="G696" s="14">
        <v>42394201</v>
      </c>
      <c r="H696" s="14" t="s">
        <v>5372</v>
      </c>
      <c r="I696" s="15">
        <v>500</v>
      </c>
      <c r="J696" s="77">
        <v>3</v>
      </c>
      <c r="K696" s="92"/>
    </row>
    <row r="697" spans="1:11" ht="12.5" x14ac:dyDescent="0.25">
      <c r="A697" s="14" t="s">
        <v>3026</v>
      </c>
      <c r="B697" s="14" t="s">
        <v>5179</v>
      </c>
      <c r="C697" s="14" t="s">
        <v>5180</v>
      </c>
      <c r="D697" s="16">
        <v>45881</v>
      </c>
      <c r="E697" s="16"/>
      <c r="F697" s="14" t="s">
        <v>5181</v>
      </c>
      <c r="G697" s="14" t="s">
        <v>5182</v>
      </c>
      <c r="H697" s="14" t="s">
        <v>3262</v>
      </c>
      <c r="I697" s="15">
        <v>520.4</v>
      </c>
      <c r="J697" s="77" t="s">
        <v>3573</v>
      </c>
      <c r="K697" s="92"/>
    </row>
    <row r="698" spans="1:11" ht="12.5" x14ac:dyDescent="0.25">
      <c r="A698" s="14" t="s">
        <v>3026</v>
      </c>
      <c r="B698" s="14" t="s">
        <v>5192</v>
      </c>
      <c r="C698" s="14" t="s">
        <v>5193</v>
      </c>
      <c r="D698" s="16">
        <v>45881</v>
      </c>
      <c r="E698" s="16"/>
      <c r="F698" s="14" t="s">
        <v>5194</v>
      </c>
      <c r="G698" s="14" t="s">
        <v>5195</v>
      </c>
      <c r="H698" s="14" t="s">
        <v>5196</v>
      </c>
      <c r="I698" s="15">
        <v>595</v>
      </c>
      <c r="J698" s="77" t="s">
        <v>3573</v>
      </c>
      <c r="K698" s="92"/>
    </row>
    <row r="699" spans="1:11" ht="20" x14ac:dyDescent="0.25">
      <c r="A699" s="14" t="s">
        <v>3026</v>
      </c>
      <c r="B699" s="14" t="s">
        <v>5156</v>
      </c>
      <c r="C699" s="14" t="s">
        <v>5157</v>
      </c>
      <c r="D699" s="16">
        <v>45881</v>
      </c>
      <c r="E699" s="16"/>
      <c r="F699" s="14" t="s">
        <v>5158</v>
      </c>
      <c r="G699" s="14" t="s">
        <v>5159</v>
      </c>
      <c r="H699" s="14" t="s">
        <v>5160</v>
      </c>
      <c r="I699" s="15">
        <v>600</v>
      </c>
      <c r="J699" s="77">
        <v>3</v>
      </c>
      <c r="K699" s="92"/>
    </row>
    <row r="700" spans="1:11" ht="20" x14ac:dyDescent="0.25">
      <c r="A700" s="14" t="s">
        <v>3026</v>
      </c>
      <c r="B700" s="14" t="s">
        <v>5316</v>
      </c>
      <c r="C700" s="14" t="s">
        <v>4368</v>
      </c>
      <c r="D700" s="16">
        <v>45881</v>
      </c>
      <c r="E700" s="16"/>
      <c r="F700" s="14" t="s">
        <v>5317</v>
      </c>
      <c r="G700" s="14" t="s">
        <v>5315</v>
      </c>
      <c r="H700" s="14" t="s">
        <v>4355</v>
      </c>
      <c r="I700" s="15">
        <v>600</v>
      </c>
      <c r="J700" s="77">
        <v>3</v>
      </c>
      <c r="K700" s="92"/>
    </row>
    <row r="701" spans="1:11" ht="20" x14ac:dyDescent="0.25">
      <c r="A701" s="14" t="s">
        <v>3026</v>
      </c>
      <c r="B701" s="14" t="s">
        <v>5323</v>
      </c>
      <c r="C701" s="14" t="s">
        <v>5324</v>
      </c>
      <c r="D701" s="16">
        <v>45881</v>
      </c>
      <c r="E701" s="16"/>
      <c r="F701" s="14" t="s">
        <v>5158</v>
      </c>
      <c r="G701" s="14" t="s">
        <v>5325</v>
      </c>
      <c r="H701" s="14" t="s">
        <v>5326</v>
      </c>
      <c r="I701" s="15">
        <v>600</v>
      </c>
      <c r="J701" s="77">
        <v>3</v>
      </c>
      <c r="K701" s="92"/>
    </row>
    <row r="702" spans="1:11" ht="12.5" x14ac:dyDescent="0.25">
      <c r="A702" s="14" t="s">
        <v>3026</v>
      </c>
      <c r="B702" s="14" t="s">
        <v>5338</v>
      </c>
      <c r="C702" s="14" t="s">
        <v>3629</v>
      </c>
      <c r="D702" s="16">
        <v>45881</v>
      </c>
      <c r="E702" s="16"/>
      <c r="F702" s="14" t="s">
        <v>5339</v>
      </c>
      <c r="G702" s="14" t="s">
        <v>5336</v>
      </c>
      <c r="H702" s="14" t="s">
        <v>5337</v>
      </c>
      <c r="I702" s="15">
        <v>600</v>
      </c>
      <c r="J702" s="77">
        <v>3</v>
      </c>
      <c r="K702" s="92"/>
    </row>
    <row r="703" spans="1:11" ht="12.5" x14ac:dyDescent="0.25">
      <c r="A703" s="14" t="s">
        <v>3026</v>
      </c>
      <c r="B703" s="14" t="s">
        <v>5346</v>
      </c>
      <c r="C703" s="14" t="s">
        <v>3643</v>
      </c>
      <c r="D703" s="16">
        <v>45881</v>
      </c>
      <c r="E703" s="16"/>
      <c r="F703" s="14" t="s">
        <v>5347</v>
      </c>
      <c r="G703" s="14" t="s">
        <v>5344</v>
      </c>
      <c r="H703" s="14" t="s">
        <v>5345</v>
      </c>
      <c r="I703" s="15">
        <v>600</v>
      </c>
      <c r="J703" s="77">
        <v>3</v>
      </c>
      <c r="K703" s="92"/>
    </row>
    <row r="704" spans="1:11" ht="12.5" x14ac:dyDescent="0.25">
      <c r="A704" s="14" t="s">
        <v>3026</v>
      </c>
      <c r="B704" s="14" t="s">
        <v>5366</v>
      </c>
      <c r="C704" s="14" t="s">
        <v>3643</v>
      </c>
      <c r="D704" s="16">
        <v>45881</v>
      </c>
      <c r="E704" s="16"/>
      <c r="F704" s="14" t="s">
        <v>5367</v>
      </c>
      <c r="G704" s="14" t="s">
        <v>4383</v>
      </c>
      <c r="H704" s="14" t="s">
        <v>4384</v>
      </c>
      <c r="I704" s="15">
        <v>600</v>
      </c>
      <c r="J704" s="77">
        <v>3</v>
      </c>
      <c r="K704" s="92"/>
    </row>
    <row r="705" spans="1:11" ht="20" x14ac:dyDescent="0.25">
      <c r="A705" s="14" t="s">
        <v>3026</v>
      </c>
      <c r="B705" s="14" t="s">
        <v>5189</v>
      </c>
      <c r="C705" s="14" t="s">
        <v>5190</v>
      </c>
      <c r="D705" s="16">
        <v>45881</v>
      </c>
      <c r="E705" s="16"/>
      <c r="F705" s="14" t="s">
        <v>5191</v>
      </c>
      <c r="G705" s="14" t="s">
        <v>3487</v>
      </c>
      <c r="H705" s="14" t="s">
        <v>3227</v>
      </c>
      <c r="I705" s="15">
        <v>662.4</v>
      </c>
      <c r="J705" s="77" t="s">
        <v>3573</v>
      </c>
      <c r="K705" s="92"/>
    </row>
    <row r="706" spans="1:11" ht="20" x14ac:dyDescent="0.25">
      <c r="A706" s="14" t="s">
        <v>3026</v>
      </c>
      <c r="B706" s="14" t="s">
        <v>5321</v>
      </c>
      <c r="C706" s="14" t="s">
        <v>3621</v>
      </c>
      <c r="D706" s="16">
        <v>45881</v>
      </c>
      <c r="E706" s="16"/>
      <c r="F706" s="14" t="s">
        <v>5322</v>
      </c>
      <c r="G706" s="14">
        <v>53341902</v>
      </c>
      <c r="H706" s="14" t="s">
        <v>4900</v>
      </c>
      <c r="I706" s="15">
        <v>675</v>
      </c>
      <c r="J706" s="77">
        <v>3</v>
      </c>
      <c r="K706" s="92"/>
    </row>
    <row r="707" spans="1:11" ht="20" x14ac:dyDescent="0.25">
      <c r="A707" s="14" t="s">
        <v>3026</v>
      </c>
      <c r="B707" s="14" t="s">
        <v>5350</v>
      </c>
      <c r="C707" s="14" t="s">
        <v>5351</v>
      </c>
      <c r="D707" s="16">
        <v>45881</v>
      </c>
      <c r="E707" s="16"/>
      <c r="F707" s="14" t="s">
        <v>5352</v>
      </c>
      <c r="G707" s="14" t="s">
        <v>4317</v>
      </c>
      <c r="H707" s="14" t="s">
        <v>4318</v>
      </c>
      <c r="I707" s="15">
        <v>750</v>
      </c>
      <c r="J707" s="77">
        <v>3</v>
      </c>
      <c r="K707" s="92"/>
    </row>
    <row r="708" spans="1:11" ht="20" x14ac:dyDescent="0.25">
      <c r="A708" s="14" t="s">
        <v>3026</v>
      </c>
      <c r="B708" s="14" t="s">
        <v>5253</v>
      </c>
      <c r="C708" s="14" t="s">
        <v>5254</v>
      </c>
      <c r="D708" s="16">
        <v>45881</v>
      </c>
      <c r="E708" s="16"/>
      <c r="F708" s="14" t="s">
        <v>5255</v>
      </c>
      <c r="G708" s="14" t="s">
        <v>5256</v>
      </c>
      <c r="H708" s="14" t="s">
        <v>5257</v>
      </c>
      <c r="I708" s="15">
        <v>750.92</v>
      </c>
      <c r="J708" s="77" t="s">
        <v>3573</v>
      </c>
      <c r="K708" s="92"/>
    </row>
    <row r="709" spans="1:11" ht="20" x14ac:dyDescent="0.25">
      <c r="A709" s="14" t="s">
        <v>3026</v>
      </c>
      <c r="B709" s="14" t="s">
        <v>5285</v>
      </c>
      <c r="C709" s="14" t="s">
        <v>5286</v>
      </c>
      <c r="D709" s="16">
        <v>45881</v>
      </c>
      <c r="E709" s="16"/>
      <c r="F709" s="14" t="s">
        <v>5287</v>
      </c>
      <c r="G709" s="14" t="s">
        <v>5288</v>
      </c>
      <c r="H709" s="14" t="s">
        <v>5289</v>
      </c>
      <c r="I709" s="15">
        <v>895.44</v>
      </c>
      <c r="J709" s="77" t="s">
        <v>3573</v>
      </c>
      <c r="K709" s="92"/>
    </row>
    <row r="710" spans="1:11" ht="12.5" x14ac:dyDescent="0.25">
      <c r="A710" s="14" t="s">
        <v>3026</v>
      </c>
      <c r="B710" s="14" t="s">
        <v>5208</v>
      </c>
      <c r="C710" s="14" t="s">
        <v>5209</v>
      </c>
      <c r="D710" s="16">
        <v>45881</v>
      </c>
      <c r="E710" s="16"/>
      <c r="F710" s="14" t="s">
        <v>5210</v>
      </c>
      <c r="G710" s="14" t="s">
        <v>3528</v>
      </c>
      <c r="H710" s="14" t="s">
        <v>3194</v>
      </c>
      <c r="I710" s="15">
        <v>1064.7</v>
      </c>
      <c r="J710" s="77" t="s">
        <v>3573</v>
      </c>
      <c r="K710" s="92"/>
    </row>
    <row r="711" spans="1:11" ht="20" x14ac:dyDescent="0.25">
      <c r="A711" s="14" t="s">
        <v>3026</v>
      </c>
      <c r="B711" s="14" t="s">
        <v>5197</v>
      </c>
      <c r="C711" s="14" t="s">
        <v>5198</v>
      </c>
      <c r="D711" s="16">
        <v>45881</v>
      </c>
      <c r="E711" s="16"/>
      <c r="F711" s="14" t="s">
        <v>5199</v>
      </c>
      <c r="G711" s="14" t="s">
        <v>5195</v>
      </c>
      <c r="H711" s="14" t="s">
        <v>5196</v>
      </c>
      <c r="I711" s="15">
        <v>1152</v>
      </c>
      <c r="J711" s="77" t="s">
        <v>3573</v>
      </c>
      <c r="K711" s="92"/>
    </row>
    <row r="712" spans="1:11" ht="20" x14ac:dyDescent="0.25">
      <c r="A712" s="14" t="s">
        <v>3026</v>
      </c>
      <c r="B712" s="14" t="s">
        <v>5267</v>
      </c>
      <c r="C712" s="14" t="s">
        <v>5268</v>
      </c>
      <c r="D712" s="16">
        <v>45881</v>
      </c>
      <c r="E712" s="16"/>
      <c r="F712" s="14" t="s">
        <v>5269</v>
      </c>
      <c r="G712" s="14" t="s">
        <v>3999</v>
      </c>
      <c r="H712" s="14" t="s">
        <v>3398</v>
      </c>
      <c r="I712" s="15">
        <v>1207.5</v>
      </c>
      <c r="J712" s="77" t="s">
        <v>3573</v>
      </c>
      <c r="K712" s="92"/>
    </row>
    <row r="713" spans="1:11" ht="12.5" x14ac:dyDescent="0.25">
      <c r="A713" s="14" t="s">
        <v>3026</v>
      </c>
      <c r="B713" s="14" t="s">
        <v>5186</v>
      </c>
      <c r="C713" s="14" t="s">
        <v>5187</v>
      </c>
      <c r="D713" s="16">
        <v>45881</v>
      </c>
      <c r="E713" s="16"/>
      <c r="F713" s="14" t="s">
        <v>5188</v>
      </c>
      <c r="G713" s="14" t="s">
        <v>3484</v>
      </c>
      <c r="H713" s="14" t="s">
        <v>3460</v>
      </c>
      <c r="I713" s="15">
        <v>1215</v>
      </c>
      <c r="J713" s="77" t="s">
        <v>3573</v>
      </c>
      <c r="K713" s="92"/>
    </row>
    <row r="714" spans="1:11" ht="20" x14ac:dyDescent="0.25">
      <c r="A714" s="14" t="s">
        <v>3026</v>
      </c>
      <c r="B714" s="14" t="s">
        <v>5227</v>
      </c>
      <c r="C714" s="14" t="s">
        <v>3772</v>
      </c>
      <c r="D714" s="16">
        <v>45881</v>
      </c>
      <c r="E714" s="16"/>
      <c r="F714" s="14" t="s">
        <v>5228</v>
      </c>
      <c r="G714" s="14" t="s">
        <v>5229</v>
      </c>
      <c r="H714" s="14" t="s">
        <v>5230</v>
      </c>
      <c r="I714" s="15">
        <v>1244.4000000000001</v>
      </c>
      <c r="J714" s="77" t="s">
        <v>3573</v>
      </c>
      <c r="K714" s="92"/>
    </row>
    <row r="715" spans="1:11" ht="12.5" x14ac:dyDescent="0.25">
      <c r="A715" s="14" t="s">
        <v>3026</v>
      </c>
      <c r="B715" s="14" t="s">
        <v>5200</v>
      </c>
      <c r="C715" s="14" t="s">
        <v>5201</v>
      </c>
      <c r="D715" s="16">
        <v>45881</v>
      </c>
      <c r="E715" s="16"/>
      <c r="F715" s="14" t="s">
        <v>5202</v>
      </c>
      <c r="G715" s="14" t="s">
        <v>5203</v>
      </c>
      <c r="H715" s="14" t="s">
        <v>5204</v>
      </c>
      <c r="I715" s="15">
        <v>1330</v>
      </c>
      <c r="J715" s="77" t="s">
        <v>3573</v>
      </c>
      <c r="K715" s="92"/>
    </row>
    <row r="716" spans="1:11" ht="20" x14ac:dyDescent="0.25">
      <c r="A716" s="14" t="s">
        <v>3026</v>
      </c>
      <c r="B716" s="14" t="s">
        <v>5403</v>
      </c>
      <c r="C716" s="14" t="s">
        <v>5404</v>
      </c>
      <c r="D716" s="16">
        <v>45881</v>
      </c>
      <c r="E716" s="16"/>
      <c r="F716" s="14" t="s">
        <v>5405</v>
      </c>
      <c r="G716" s="14" t="s">
        <v>5406</v>
      </c>
      <c r="H716" s="14" t="s">
        <v>5407</v>
      </c>
      <c r="I716" s="15">
        <v>1415.71</v>
      </c>
      <c r="J716" s="77" t="s">
        <v>3573</v>
      </c>
      <c r="K716" s="92"/>
    </row>
    <row r="717" spans="1:11" ht="20" x14ac:dyDescent="0.25">
      <c r="A717" s="14" t="s">
        <v>3026</v>
      </c>
      <c r="B717" s="14" t="s">
        <v>5211</v>
      </c>
      <c r="C717" s="14" t="s">
        <v>5212</v>
      </c>
      <c r="D717" s="16">
        <v>45881</v>
      </c>
      <c r="E717" s="16"/>
      <c r="F717" s="14" t="s">
        <v>5213</v>
      </c>
      <c r="G717" s="14" t="s">
        <v>3528</v>
      </c>
      <c r="H717" s="14" t="s">
        <v>3194</v>
      </c>
      <c r="I717" s="15">
        <v>1435.1</v>
      </c>
      <c r="J717" s="77" t="s">
        <v>3573</v>
      </c>
      <c r="K717" s="92"/>
    </row>
    <row r="718" spans="1:11" ht="20" x14ac:dyDescent="0.25">
      <c r="A718" s="14" t="s">
        <v>3026</v>
      </c>
      <c r="B718" s="14" t="s">
        <v>5224</v>
      </c>
      <c r="C718" s="14" t="s">
        <v>5225</v>
      </c>
      <c r="D718" s="16">
        <v>45881</v>
      </c>
      <c r="E718" s="16"/>
      <c r="F718" s="14" t="s">
        <v>5226</v>
      </c>
      <c r="G718" s="14" t="s">
        <v>3539</v>
      </c>
      <c r="H718" s="14" t="s">
        <v>3292</v>
      </c>
      <c r="I718" s="15">
        <v>1485.1</v>
      </c>
      <c r="J718" s="77" t="s">
        <v>3573</v>
      </c>
      <c r="K718" s="92"/>
    </row>
    <row r="719" spans="1:11" ht="12.5" x14ac:dyDescent="0.25">
      <c r="A719" s="14" t="s">
        <v>3026</v>
      </c>
      <c r="B719" s="14" t="s">
        <v>5400</v>
      </c>
      <c r="C719" s="14" t="s">
        <v>4230</v>
      </c>
      <c r="D719" s="16">
        <v>45881</v>
      </c>
      <c r="E719" s="16"/>
      <c r="F719" s="14" t="s">
        <v>5401</v>
      </c>
      <c r="G719" s="14" t="s">
        <v>5402</v>
      </c>
      <c r="H719" s="14" t="s">
        <v>3230</v>
      </c>
      <c r="I719" s="15">
        <v>1600</v>
      </c>
      <c r="J719" s="77" t="s">
        <v>3573</v>
      </c>
      <c r="K719" s="92"/>
    </row>
    <row r="720" spans="1:11" ht="20" x14ac:dyDescent="0.25">
      <c r="A720" s="14" t="s">
        <v>3026</v>
      </c>
      <c r="B720" s="14" t="s">
        <v>5282</v>
      </c>
      <c r="C720" s="14" t="s">
        <v>5283</v>
      </c>
      <c r="D720" s="16">
        <v>45881</v>
      </c>
      <c r="E720" s="16"/>
      <c r="F720" s="14" t="s">
        <v>5284</v>
      </c>
      <c r="G720" s="14" t="s">
        <v>4003</v>
      </c>
      <c r="H720" s="14" t="s">
        <v>3362</v>
      </c>
      <c r="I720" s="15">
        <v>1694.75</v>
      </c>
      <c r="J720" s="77" t="s">
        <v>3573</v>
      </c>
      <c r="K720" s="92"/>
    </row>
    <row r="721" spans="1:11" ht="20" x14ac:dyDescent="0.25">
      <c r="A721" s="14" t="s">
        <v>3026</v>
      </c>
      <c r="B721" s="14" t="s">
        <v>5161</v>
      </c>
      <c r="C721" s="14" t="s">
        <v>5162</v>
      </c>
      <c r="D721" s="16">
        <v>45881</v>
      </c>
      <c r="E721" s="16"/>
      <c r="F721" s="14" t="s">
        <v>5163</v>
      </c>
      <c r="G721" s="14" t="s">
        <v>5159</v>
      </c>
      <c r="H721" s="14" t="s">
        <v>5160</v>
      </c>
      <c r="I721" s="15">
        <v>1800</v>
      </c>
      <c r="J721" s="77">
        <v>3</v>
      </c>
      <c r="K721" s="92"/>
    </row>
    <row r="722" spans="1:11" ht="12.5" x14ac:dyDescent="0.25">
      <c r="A722" s="14" t="s">
        <v>3026</v>
      </c>
      <c r="B722" s="14" t="s">
        <v>5318</v>
      </c>
      <c r="C722" s="14" t="s">
        <v>5319</v>
      </c>
      <c r="D722" s="16">
        <v>45881</v>
      </c>
      <c r="E722" s="16"/>
      <c r="F722" s="14" t="s">
        <v>5320</v>
      </c>
      <c r="G722" s="14" t="s">
        <v>5315</v>
      </c>
      <c r="H722" s="14" t="s">
        <v>4355</v>
      </c>
      <c r="I722" s="15">
        <v>1800</v>
      </c>
      <c r="J722" s="77">
        <v>3</v>
      </c>
      <c r="K722" s="92"/>
    </row>
    <row r="723" spans="1:11" ht="20" x14ac:dyDescent="0.25">
      <c r="A723" s="14" t="s">
        <v>3026</v>
      </c>
      <c r="B723" s="14" t="s">
        <v>5327</v>
      </c>
      <c r="C723" s="14" t="s">
        <v>5328</v>
      </c>
      <c r="D723" s="16">
        <v>45881</v>
      </c>
      <c r="E723" s="16"/>
      <c r="F723" s="14" t="s">
        <v>5163</v>
      </c>
      <c r="G723" s="14" t="s">
        <v>5325</v>
      </c>
      <c r="H723" s="14" t="s">
        <v>5326</v>
      </c>
      <c r="I723" s="15">
        <v>1800</v>
      </c>
      <c r="J723" s="77">
        <v>3</v>
      </c>
      <c r="K723" s="92"/>
    </row>
    <row r="724" spans="1:11" ht="12.5" x14ac:dyDescent="0.25">
      <c r="A724" s="14" t="s">
        <v>3026</v>
      </c>
      <c r="B724" s="14" t="s">
        <v>5340</v>
      </c>
      <c r="C724" s="14" t="s">
        <v>3694</v>
      </c>
      <c r="D724" s="16">
        <v>45881</v>
      </c>
      <c r="E724" s="16"/>
      <c r="F724" s="14" t="s">
        <v>5341</v>
      </c>
      <c r="G724" s="14" t="s">
        <v>5336</v>
      </c>
      <c r="H724" s="14" t="s">
        <v>5337</v>
      </c>
      <c r="I724" s="15">
        <v>1800</v>
      </c>
      <c r="J724" s="77">
        <v>3</v>
      </c>
      <c r="K724" s="92"/>
    </row>
    <row r="725" spans="1:11" ht="12.5" x14ac:dyDescent="0.25">
      <c r="A725" s="14" t="s">
        <v>3026</v>
      </c>
      <c r="B725" s="14" t="s">
        <v>5348</v>
      </c>
      <c r="C725" s="14" t="s">
        <v>3680</v>
      </c>
      <c r="D725" s="16">
        <v>45881</v>
      </c>
      <c r="E725" s="16"/>
      <c r="F725" s="14" t="s">
        <v>5349</v>
      </c>
      <c r="G725" s="14" t="s">
        <v>5344</v>
      </c>
      <c r="H725" s="14" t="s">
        <v>5345</v>
      </c>
      <c r="I725" s="15">
        <v>1800</v>
      </c>
      <c r="J725" s="77">
        <v>3</v>
      </c>
      <c r="K725" s="92"/>
    </row>
    <row r="726" spans="1:11" ht="20" x14ac:dyDescent="0.25">
      <c r="A726" s="14" t="s">
        <v>3026</v>
      </c>
      <c r="B726" s="14" t="s">
        <v>5221</v>
      </c>
      <c r="C726" s="14" t="s">
        <v>5222</v>
      </c>
      <c r="D726" s="16">
        <v>45881</v>
      </c>
      <c r="E726" s="16"/>
      <c r="F726" s="14" t="s">
        <v>5223</v>
      </c>
      <c r="G726" s="14" t="s">
        <v>3539</v>
      </c>
      <c r="H726" s="14" t="s">
        <v>3292</v>
      </c>
      <c r="I726" s="15">
        <v>1812.2</v>
      </c>
      <c r="J726" s="77" t="s">
        <v>3573</v>
      </c>
      <c r="K726" s="92"/>
    </row>
    <row r="727" spans="1:11" ht="20" x14ac:dyDescent="0.25">
      <c r="A727" s="14" t="s">
        <v>3026</v>
      </c>
      <c r="B727" s="14" t="s">
        <v>5236</v>
      </c>
      <c r="C727" s="14" t="s">
        <v>150</v>
      </c>
      <c r="D727" s="16">
        <v>45881</v>
      </c>
      <c r="E727" s="16"/>
      <c r="F727" s="14" t="s">
        <v>5237</v>
      </c>
      <c r="G727" s="14" t="s">
        <v>5238</v>
      </c>
      <c r="H727" s="14" t="s">
        <v>5239</v>
      </c>
      <c r="I727" s="15">
        <v>2400</v>
      </c>
      <c r="J727" s="77" t="s">
        <v>3573</v>
      </c>
      <c r="K727" s="92"/>
    </row>
    <row r="728" spans="1:11" ht="20" x14ac:dyDescent="0.25">
      <c r="A728" s="14" t="s">
        <v>3026</v>
      </c>
      <c r="B728" s="14" t="s">
        <v>5299</v>
      </c>
      <c r="C728" s="14" t="s">
        <v>5300</v>
      </c>
      <c r="D728" s="16">
        <v>45881</v>
      </c>
      <c r="E728" s="16"/>
      <c r="F728" s="14" t="s">
        <v>5301</v>
      </c>
      <c r="G728" s="14" t="s">
        <v>5302</v>
      </c>
      <c r="H728" s="14" t="s">
        <v>5303</v>
      </c>
      <c r="I728" s="15">
        <v>2496</v>
      </c>
      <c r="J728" s="77" t="s">
        <v>3573</v>
      </c>
      <c r="K728" s="92"/>
    </row>
    <row r="729" spans="1:11" ht="12.5" x14ac:dyDescent="0.25">
      <c r="A729" s="14" t="s">
        <v>3026</v>
      </c>
      <c r="B729" s="14" t="s">
        <v>5258</v>
      </c>
      <c r="C729" s="14" t="s">
        <v>5259</v>
      </c>
      <c r="D729" s="16">
        <v>45881</v>
      </c>
      <c r="E729" s="16"/>
      <c r="F729" s="14" t="s">
        <v>5260</v>
      </c>
      <c r="G729" s="14" t="s">
        <v>5261</v>
      </c>
      <c r="H729" s="14" t="s">
        <v>5262</v>
      </c>
      <c r="I729" s="15">
        <v>2499.7800000000002</v>
      </c>
      <c r="J729" s="77" t="s">
        <v>3573</v>
      </c>
      <c r="K729" s="92"/>
    </row>
    <row r="730" spans="1:11" ht="20" x14ac:dyDescent="0.25">
      <c r="A730" s="14" t="s">
        <v>3026</v>
      </c>
      <c r="B730" s="14" t="s">
        <v>5277</v>
      </c>
      <c r="C730" s="14" t="s">
        <v>5278</v>
      </c>
      <c r="D730" s="16">
        <v>45881</v>
      </c>
      <c r="E730" s="16"/>
      <c r="F730" s="14" t="s">
        <v>5279</v>
      </c>
      <c r="G730" s="14" t="s">
        <v>5280</v>
      </c>
      <c r="H730" s="14" t="s">
        <v>5281</v>
      </c>
      <c r="I730" s="15">
        <v>2500</v>
      </c>
      <c r="J730" s="77" t="s">
        <v>3573</v>
      </c>
      <c r="K730" s="92"/>
    </row>
    <row r="731" spans="1:11" ht="20" x14ac:dyDescent="0.25">
      <c r="A731" s="14" t="s">
        <v>3026</v>
      </c>
      <c r="B731" s="14" t="s">
        <v>5413</v>
      </c>
      <c r="C731" s="14" t="s">
        <v>3649</v>
      </c>
      <c r="D731" s="16">
        <v>45881</v>
      </c>
      <c r="E731" s="16"/>
      <c r="F731" s="14" t="s">
        <v>3229</v>
      </c>
      <c r="G731" s="14" t="s">
        <v>5402</v>
      </c>
      <c r="H731" s="14" t="s">
        <v>3230</v>
      </c>
      <c r="I731" s="15">
        <v>2500</v>
      </c>
      <c r="J731" s="77" t="s">
        <v>3573</v>
      </c>
      <c r="K731" s="92"/>
    </row>
    <row r="732" spans="1:11" ht="20" x14ac:dyDescent="0.25">
      <c r="A732" s="14" t="s">
        <v>3026</v>
      </c>
      <c r="B732" s="14" t="s">
        <v>5169</v>
      </c>
      <c r="C732" s="14" t="s">
        <v>5170</v>
      </c>
      <c r="D732" s="16">
        <v>45881</v>
      </c>
      <c r="E732" s="16"/>
      <c r="F732" s="14" t="s">
        <v>5171</v>
      </c>
      <c r="G732" s="14" t="s">
        <v>5172</v>
      </c>
      <c r="H732" s="14" t="s">
        <v>5173</v>
      </c>
      <c r="I732" s="15">
        <v>3200</v>
      </c>
      <c r="J732" s="77">
        <v>3</v>
      </c>
      <c r="K732" s="92"/>
    </row>
    <row r="733" spans="1:11" ht="20" x14ac:dyDescent="0.25">
      <c r="A733" s="14" t="s">
        <v>3026</v>
      </c>
      <c r="B733" s="14" t="s">
        <v>5309</v>
      </c>
      <c r="C733" s="14" t="s">
        <v>3701</v>
      </c>
      <c r="D733" s="16">
        <v>45881</v>
      </c>
      <c r="E733" s="16"/>
      <c r="F733" s="14" t="s">
        <v>5310</v>
      </c>
      <c r="G733" s="14" t="s">
        <v>5311</v>
      </c>
      <c r="H733" s="14" t="s">
        <v>5312</v>
      </c>
      <c r="I733" s="15">
        <v>3200</v>
      </c>
      <c r="J733" s="77">
        <v>3</v>
      </c>
      <c r="K733" s="92"/>
    </row>
    <row r="734" spans="1:11" ht="12.5" x14ac:dyDescent="0.25">
      <c r="A734" s="14" t="s">
        <v>3026</v>
      </c>
      <c r="B734" s="14" t="s">
        <v>5329</v>
      </c>
      <c r="C734" s="14" t="s">
        <v>4310</v>
      </c>
      <c r="D734" s="16">
        <v>45881</v>
      </c>
      <c r="E734" s="16"/>
      <c r="F734" s="14" t="s">
        <v>5330</v>
      </c>
      <c r="G734" s="14">
        <v>53180852</v>
      </c>
      <c r="H734" s="14" t="s">
        <v>4358</v>
      </c>
      <c r="I734" s="15">
        <v>3200</v>
      </c>
      <c r="J734" s="77">
        <v>3</v>
      </c>
      <c r="K734" s="92"/>
    </row>
    <row r="735" spans="1:11" ht="20" x14ac:dyDescent="0.25">
      <c r="A735" s="14" t="s">
        <v>3026</v>
      </c>
      <c r="B735" s="14" t="s">
        <v>5331</v>
      </c>
      <c r="C735" s="14" t="s">
        <v>3694</v>
      </c>
      <c r="D735" s="16">
        <v>45881</v>
      </c>
      <c r="E735" s="16"/>
      <c r="F735" s="14" t="s">
        <v>5171</v>
      </c>
      <c r="G735" s="14" t="s">
        <v>5332</v>
      </c>
      <c r="H735" s="14" t="s">
        <v>5333</v>
      </c>
      <c r="I735" s="15">
        <v>3200</v>
      </c>
      <c r="J735" s="77">
        <v>3</v>
      </c>
      <c r="K735" s="92"/>
    </row>
    <row r="736" spans="1:11" ht="12.5" x14ac:dyDescent="0.25">
      <c r="A736" s="14" t="s">
        <v>3026</v>
      </c>
      <c r="B736" s="14" t="s">
        <v>5377</v>
      </c>
      <c r="C736" s="14" t="s">
        <v>3699</v>
      </c>
      <c r="D736" s="16">
        <v>45881</v>
      </c>
      <c r="E736" s="16"/>
      <c r="F736" s="14" t="s">
        <v>5378</v>
      </c>
      <c r="G736" s="14" t="s">
        <v>5379</v>
      </c>
      <c r="H736" s="14" t="s">
        <v>5380</v>
      </c>
      <c r="I736" s="15">
        <v>3200</v>
      </c>
      <c r="J736" s="77">
        <v>3</v>
      </c>
      <c r="K736" s="92"/>
    </row>
    <row r="737" spans="1:11" ht="12.5" x14ac:dyDescent="0.25">
      <c r="A737" s="14" t="s">
        <v>3026</v>
      </c>
      <c r="B737" s="14" t="s">
        <v>5389</v>
      </c>
      <c r="C737" s="14" t="s">
        <v>3822</v>
      </c>
      <c r="D737" s="16">
        <v>45881</v>
      </c>
      <c r="E737" s="16"/>
      <c r="F737" s="14" t="s">
        <v>5390</v>
      </c>
      <c r="G737" s="14" t="s">
        <v>5391</v>
      </c>
      <c r="H737" s="14" t="s">
        <v>5392</v>
      </c>
      <c r="I737" s="15">
        <v>3200</v>
      </c>
      <c r="J737" s="77">
        <v>3</v>
      </c>
      <c r="K737" s="92"/>
    </row>
    <row r="738" spans="1:11" ht="12.5" x14ac:dyDescent="0.25">
      <c r="A738" s="14" t="s">
        <v>3026</v>
      </c>
      <c r="B738" s="14" t="s">
        <v>5304</v>
      </c>
      <c r="C738" s="14" t="s">
        <v>5305</v>
      </c>
      <c r="D738" s="16">
        <v>45881</v>
      </c>
      <c r="E738" s="16"/>
      <c r="F738" s="14" t="s">
        <v>5306</v>
      </c>
      <c r="G738" s="14" t="s">
        <v>5307</v>
      </c>
      <c r="H738" s="14" t="s">
        <v>5308</v>
      </c>
      <c r="I738" s="15">
        <v>3689.7</v>
      </c>
      <c r="J738" s="77" t="s">
        <v>3573</v>
      </c>
      <c r="K738" s="92"/>
    </row>
    <row r="739" spans="1:11" ht="12.5" x14ac:dyDescent="0.25">
      <c r="A739" s="14" t="s">
        <v>3026</v>
      </c>
      <c r="B739" s="14" t="s">
        <v>5164</v>
      </c>
      <c r="C739" s="14" t="s">
        <v>5165</v>
      </c>
      <c r="D739" s="16">
        <v>45881</v>
      </c>
      <c r="E739" s="16"/>
      <c r="F739" s="14" t="s">
        <v>5166</v>
      </c>
      <c r="G739" s="14" t="s">
        <v>5167</v>
      </c>
      <c r="H739" s="14" t="s">
        <v>5168</v>
      </c>
      <c r="I739" s="15">
        <v>3936</v>
      </c>
      <c r="J739" s="77">
        <v>3</v>
      </c>
      <c r="K739" s="92"/>
    </row>
    <row r="740" spans="1:11" ht="12.5" x14ac:dyDescent="0.25">
      <c r="A740" s="14" t="s">
        <v>3026</v>
      </c>
      <c r="B740" s="14" t="s">
        <v>5359</v>
      </c>
      <c r="C740" s="14" t="s">
        <v>3625</v>
      </c>
      <c r="D740" s="16">
        <v>45881</v>
      </c>
      <c r="E740" s="16"/>
      <c r="F740" s="14" t="s">
        <v>5360</v>
      </c>
      <c r="G740" s="14" t="s">
        <v>5357</v>
      </c>
      <c r="H740" s="14" t="s">
        <v>5358</v>
      </c>
      <c r="I740" s="15">
        <v>3936</v>
      </c>
      <c r="J740" s="77">
        <v>3</v>
      </c>
      <c r="K740" s="92"/>
    </row>
    <row r="741" spans="1:11" ht="12.5" x14ac:dyDescent="0.25">
      <c r="A741" s="14" t="s">
        <v>3026</v>
      </c>
      <c r="B741" s="14" t="s">
        <v>5361</v>
      </c>
      <c r="C741" s="14" t="s">
        <v>3674</v>
      </c>
      <c r="D741" s="16">
        <v>45881</v>
      </c>
      <c r="E741" s="16"/>
      <c r="F741" s="14" t="s">
        <v>5166</v>
      </c>
      <c r="G741" s="14" t="s">
        <v>5362</v>
      </c>
      <c r="H741" s="14" t="s">
        <v>5363</v>
      </c>
      <c r="I741" s="15">
        <v>3936</v>
      </c>
      <c r="J741" s="77">
        <v>3</v>
      </c>
      <c r="K741" s="92"/>
    </row>
    <row r="742" spans="1:11" ht="12.5" x14ac:dyDescent="0.25">
      <c r="A742" s="14" t="s">
        <v>3026</v>
      </c>
      <c r="B742" s="14" t="s">
        <v>5373</v>
      </c>
      <c r="C742" s="14" t="s">
        <v>4306</v>
      </c>
      <c r="D742" s="16">
        <v>45881</v>
      </c>
      <c r="E742" s="16"/>
      <c r="F742" s="14" t="s">
        <v>5374</v>
      </c>
      <c r="G742" s="14" t="s">
        <v>5375</v>
      </c>
      <c r="H742" s="14" t="s">
        <v>5376</v>
      </c>
      <c r="I742" s="15">
        <v>3936</v>
      </c>
      <c r="J742" s="77">
        <v>3</v>
      </c>
      <c r="K742" s="92"/>
    </row>
    <row r="743" spans="1:11" ht="12.5" x14ac:dyDescent="0.25">
      <c r="A743" s="14" t="s">
        <v>3026</v>
      </c>
      <c r="B743" s="14" t="s">
        <v>5205</v>
      </c>
      <c r="C743" s="14" t="s">
        <v>5206</v>
      </c>
      <c r="D743" s="16">
        <v>45881</v>
      </c>
      <c r="E743" s="16"/>
      <c r="F743" s="14" t="s">
        <v>5207</v>
      </c>
      <c r="G743" s="14" t="s">
        <v>3509</v>
      </c>
      <c r="H743" s="14" t="s">
        <v>3118</v>
      </c>
      <c r="I743" s="15">
        <v>4560</v>
      </c>
      <c r="J743" s="77" t="s">
        <v>3573</v>
      </c>
      <c r="K743" s="92"/>
    </row>
    <row r="744" spans="1:11" ht="12.5" x14ac:dyDescent="0.25">
      <c r="A744" s="14" t="s">
        <v>3026</v>
      </c>
      <c r="B744" s="14" t="s">
        <v>5214</v>
      </c>
      <c r="C744" s="14" t="s">
        <v>5215</v>
      </c>
      <c r="D744" s="16">
        <v>45881</v>
      </c>
      <c r="E744" s="16"/>
      <c r="F744" s="14" t="s">
        <v>5216</v>
      </c>
      <c r="G744" s="14" t="s">
        <v>5217</v>
      </c>
      <c r="H744" s="14" t="s">
        <v>3364</v>
      </c>
      <c r="I744" s="15">
        <v>4950</v>
      </c>
      <c r="J744" s="77" t="s">
        <v>3573</v>
      </c>
      <c r="K744" s="92"/>
    </row>
    <row r="745" spans="1:11" ht="12.5" x14ac:dyDescent="0.25">
      <c r="A745" s="14" t="s">
        <v>3026</v>
      </c>
      <c r="B745" s="14" t="s">
        <v>5393</v>
      </c>
      <c r="C745" s="14">
        <v>9703006225</v>
      </c>
      <c r="D745" s="16">
        <v>45881</v>
      </c>
      <c r="E745" s="16"/>
      <c r="F745" s="14" t="s">
        <v>5394</v>
      </c>
      <c r="G745" s="14" t="s">
        <v>3380</v>
      </c>
      <c r="H745" s="14" t="s">
        <v>5395</v>
      </c>
      <c r="I745" s="15">
        <v>5000</v>
      </c>
      <c r="J745" s="77" t="s">
        <v>3573</v>
      </c>
      <c r="K745" s="92"/>
    </row>
    <row r="746" spans="1:11" ht="12.5" x14ac:dyDescent="0.25">
      <c r="A746" s="14" t="s">
        <v>3026</v>
      </c>
      <c r="B746" s="14" t="s">
        <v>5396</v>
      </c>
      <c r="C746" s="14">
        <v>25050007</v>
      </c>
      <c r="D746" s="16">
        <v>45881</v>
      </c>
      <c r="E746" s="16"/>
      <c r="F746" s="14" t="s">
        <v>5397</v>
      </c>
      <c r="G746" s="14" t="s">
        <v>5398</v>
      </c>
      <c r="H746" s="14" t="s">
        <v>5399</v>
      </c>
      <c r="I746" s="15">
        <v>5000</v>
      </c>
      <c r="J746" s="77" t="s">
        <v>3573</v>
      </c>
      <c r="K746" s="92"/>
    </row>
    <row r="747" spans="1:11" ht="20" x14ac:dyDescent="0.25">
      <c r="A747" s="14" t="s">
        <v>3026</v>
      </c>
      <c r="B747" s="14" t="s">
        <v>5408</v>
      </c>
      <c r="C747" s="14">
        <v>2025000001</v>
      </c>
      <c r="D747" s="16">
        <v>45881</v>
      </c>
      <c r="E747" s="16"/>
      <c r="F747" s="14" t="s">
        <v>5409</v>
      </c>
      <c r="G747" s="14" t="s">
        <v>5410</v>
      </c>
      <c r="H747" s="14" t="s">
        <v>3279</v>
      </c>
      <c r="I747" s="15">
        <v>7000</v>
      </c>
      <c r="J747" s="77" t="s">
        <v>3573</v>
      </c>
      <c r="K747" s="92"/>
    </row>
    <row r="748" spans="1:11" ht="20" x14ac:dyDescent="0.25">
      <c r="A748" s="14" t="s">
        <v>3026</v>
      </c>
      <c r="B748" s="14" t="s">
        <v>5183</v>
      </c>
      <c r="C748" s="14" t="s">
        <v>5184</v>
      </c>
      <c r="D748" s="16">
        <v>45881</v>
      </c>
      <c r="E748" s="16"/>
      <c r="F748" s="14" t="s">
        <v>5185</v>
      </c>
      <c r="G748" s="14" t="s">
        <v>5182</v>
      </c>
      <c r="H748" s="14" t="s">
        <v>3262</v>
      </c>
      <c r="I748" s="15">
        <v>9441</v>
      </c>
      <c r="J748" s="77" t="s">
        <v>3573</v>
      </c>
      <c r="K748" s="92"/>
    </row>
    <row r="749" spans="1:11" ht="20" x14ac:dyDescent="0.25">
      <c r="A749" s="14" t="s">
        <v>3026</v>
      </c>
      <c r="B749" s="14" t="s">
        <v>5295</v>
      </c>
      <c r="C749" s="14" t="s">
        <v>5296</v>
      </c>
      <c r="D749" s="16">
        <v>45881</v>
      </c>
      <c r="E749" s="16"/>
      <c r="F749" s="14" t="s">
        <v>5297</v>
      </c>
      <c r="G749" s="14" t="s">
        <v>5298</v>
      </c>
      <c r="H749" s="14" t="s">
        <v>3435</v>
      </c>
      <c r="I749" s="15">
        <v>10012.799999999999</v>
      </c>
      <c r="J749" s="77" t="s">
        <v>3573</v>
      </c>
      <c r="K749" s="92"/>
    </row>
    <row r="750" spans="1:11" ht="12.5" x14ac:dyDescent="0.25">
      <c r="A750" s="14" t="s">
        <v>3026</v>
      </c>
      <c r="B750" s="14" t="s">
        <v>5414</v>
      </c>
      <c r="C750" s="14" t="s">
        <v>5415</v>
      </c>
      <c r="D750" s="16">
        <v>45882</v>
      </c>
      <c r="E750" s="16"/>
      <c r="F750" s="14" t="s">
        <v>5416</v>
      </c>
      <c r="G750" s="14">
        <v>80091598</v>
      </c>
      <c r="H750" s="14" t="s">
        <v>5417</v>
      </c>
      <c r="I750" s="15">
        <v>81.5</v>
      </c>
      <c r="J750" s="77">
        <v>3</v>
      </c>
      <c r="K750" s="92"/>
    </row>
    <row r="751" spans="1:11" ht="12.5" x14ac:dyDescent="0.25">
      <c r="A751" s="14" t="s">
        <v>3026</v>
      </c>
      <c r="B751" s="14" t="s">
        <v>5574</v>
      </c>
      <c r="C751" s="14" t="s">
        <v>5575</v>
      </c>
      <c r="D751" s="16">
        <v>45883</v>
      </c>
      <c r="E751" s="16"/>
      <c r="F751" s="14" t="s">
        <v>5471</v>
      </c>
      <c r="G751" s="14" t="s">
        <v>5576</v>
      </c>
      <c r="H751" s="14" t="s">
        <v>5577</v>
      </c>
      <c r="I751" s="15">
        <v>58</v>
      </c>
      <c r="J751" s="77" t="s">
        <v>3473</v>
      </c>
      <c r="K751" s="92"/>
    </row>
    <row r="752" spans="1:11" ht="12.5" x14ac:dyDescent="0.25">
      <c r="A752" s="14" t="s">
        <v>3026</v>
      </c>
      <c r="B752" s="14" t="s">
        <v>5578</v>
      </c>
      <c r="C752" s="14" t="s">
        <v>3684</v>
      </c>
      <c r="D752" s="16">
        <v>45883</v>
      </c>
      <c r="E752" s="16"/>
      <c r="F752" s="14" t="s">
        <v>5471</v>
      </c>
      <c r="G752" s="14" t="s">
        <v>5579</v>
      </c>
      <c r="H752" s="14" t="s">
        <v>5580</v>
      </c>
      <c r="I752" s="15">
        <v>64</v>
      </c>
      <c r="J752" s="77" t="s">
        <v>3473</v>
      </c>
      <c r="K752" s="92"/>
    </row>
    <row r="753" spans="1:11" ht="12.5" x14ac:dyDescent="0.25">
      <c r="A753" s="14" t="s">
        <v>3026</v>
      </c>
      <c r="B753" s="14" t="s">
        <v>5477</v>
      </c>
      <c r="C753" s="14" t="s">
        <v>3658</v>
      </c>
      <c r="D753" s="16">
        <v>45883</v>
      </c>
      <c r="E753" s="16"/>
      <c r="F753" s="14" t="s">
        <v>5478</v>
      </c>
      <c r="G753" s="14" t="s">
        <v>5479</v>
      </c>
      <c r="H753" s="14" t="s">
        <v>5480</v>
      </c>
      <c r="I753" s="15">
        <v>80</v>
      </c>
      <c r="J753" s="77">
        <v>5</v>
      </c>
      <c r="K753" s="92"/>
    </row>
    <row r="754" spans="1:11" ht="20" x14ac:dyDescent="0.25">
      <c r="A754" s="14" t="s">
        <v>3026</v>
      </c>
      <c r="B754" s="14" t="s">
        <v>5458</v>
      </c>
      <c r="C754" s="14" t="s">
        <v>5459</v>
      </c>
      <c r="D754" s="16">
        <v>45883</v>
      </c>
      <c r="E754" s="16"/>
      <c r="F754" s="14" t="s">
        <v>5460</v>
      </c>
      <c r="G754" s="14" t="s">
        <v>4416</v>
      </c>
      <c r="H754" s="14" t="s">
        <v>4417</v>
      </c>
      <c r="I754" s="15">
        <v>82.2</v>
      </c>
      <c r="J754" s="77">
        <v>5</v>
      </c>
      <c r="K754" s="92"/>
    </row>
    <row r="755" spans="1:11" ht="12.5" x14ac:dyDescent="0.25">
      <c r="A755" s="14" t="s">
        <v>3026</v>
      </c>
      <c r="B755" s="14" t="s">
        <v>5560</v>
      </c>
      <c r="C755" s="14" t="s">
        <v>3639</v>
      </c>
      <c r="D755" s="16">
        <v>45883</v>
      </c>
      <c r="E755" s="16"/>
      <c r="F755" s="14" t="s">
        <v>4175</v>
      </c>
      <c r="G755" s="14">
        <v>1078704407</v>
      </c>
      <c r="H755" s="14" t="s">
        <v>3824</v>
      </c>
      <c r="I755" s="15">
        <v>100</v>
      </c>
      <c r="J755" s="77">
        <v>5</v>
      </c>
      <c r="K755" s="92"/>
    </row>
    <row r="756" spans="1:11" ht="12.5" x14ac:dyDescent="0.25">
      <c r="A756" s="14" t="s">
        <v>3026</v>
      </c>
      <c r="B756" s="14" t="s">
        <v>5469</v>
      </c>
      <c r="C756" s="14" t="s">
        <v>5470</v>
      </c>
      <c r="D756" s="16">
        <v>45883</v>
      </c>
      <c r="E756" s="16"/>
      <c r="F756" s="14" t="s">
        <v>5471</v>
      </c>
      <c r="G756" s="14" t="s">
        <v>5472</v>
      </c>
      <c r="H756" s="14" t="s">
        <v>5473</v>
      </c>
      <c r="I756" s="15">
        <v>115</v>
      </c>
      <c r="J756" s="77" t="s">
        <v>3573</v>
      </c>
      <c r="K756" s="92"/>
    </row>
    <row r="757" spans="1:11" ht="20" x14ac:dyDescent="0.25">
      <c r="A757" s="14" t="s">
        <v>3026</v>
      </c>
      <c r="B757" s="14" t="s">
        <v>5440</v>
      </c>
      <c r="C757" s="14" t="s">
        <v>5441</v>
      </c>
      <c r="D757" s="16">
        <v>45883</v>
      </c>
      <c r="E757" s="16"/>
      <c r="F757" s="14" t="s">
        <v>5442</v>
      </c>
      <c r="G757" s="14" t="s">
        <v>4416</v>
      </c>
      <c r="H757" s="14" t="s">
        <v>4417</v>
      </c>
      <c r="I757" s="15">
        <v>147.30000000000001</v>
      </c>
      <c r="J757" s="77">
        <v>5</v>
      </c>
      <c r="K757" s="92"/>
    </row>
    <row r="758" spans="1:11" ht="20" x14ac:dyDescent="0.25">
      <c r="A758" s="14" t="s">
        <v>3026</v>
      </c>
      <c r="B758" s="14" t="s">
        <v>5597</v>
      </c>
      <c r="C758" s="14" t="s">
        <v>3691</v>
      </c>
      <c r="D758" s="16">
        <v>45883</v>
      </c>
      <c r="E758" s="16"/>
      <c r="F758" s="14" t="s">
        <v>5598</v>
      </c>
      <c r="G758" s="14" t="s">
        <v>5599</v>
      </c>
      <c r="H758" s="14" t="s">
        <v>5600</v>
      </c>
      <c r="I758" s="15">
        <v>150</v>
      </c>
      <c r="J758" s="77">
        <v>5</v>
      </c>
      <c r="K758" s="92"/>
    </row>
    <row r="759" spans="1:11" ht="12.5" x14ac:dyDescent="0.25">
      <c r="A759" s="14" t="s">
        <v>3026</v>
      </c>
      <c r="B759" s="14" t="s">
        <v>5558</v>
      </c>
      <c r="C759" s="14" t="s">
        <v>4937</v>
      </c>
      <c r="D759" s="16">
        <v>45883</v>
      </c>
      <c r="E759" s="16"/>
      <c r="F759" s="14" t="s">
        <v>5559</v>
      </c>
      <c r="G759" s="14" t="s">
        <v>3844</v>
      </c>
      <c r="H759" s="14" t="s">
        <v>3845</v>
      </c>
      <c r="I759" s="15">
        <v>163</v>
      </c>
      <c r="J759" s="77">
        <v>5</v>
      </c>
      <c r="K759" s="92"/>
    </row>
    <row r="760" spans="1:11" ht="12.5" x14ac:dyDescent="0.25">
      <c r="A760" s="14" t="s">
        <v>3026</v>
      </c>
      <c r="B760" s="14" t="s">
        <v>5474</v>
      </c>
      <c r="C760" s="14" t="s">
        <v>5475</v>
      </c>
      <c r="D760" s="16">
        <v>45883</v>
      </c>
      <c r="E760" s="16"/>
      <c r="F760" s="14" t="s">
        <v>5476</v>
      </c>
      <c r="G760" s="14" t="s">
        <v>4317</v>
      </c>
      <c r="H760" s="14" t="s">
        <v>4318</v>
      </c>
      <c r="I760" s="15">
        <v>180</v>
      </c>
      <c r="J760" s="77">
        <v>5</v>
      </c>
      <c r="K760" s="92"/>
    </row>
    <row r="761" spans="1:11" ht="12.5" x14ac:dyDescent="0.25">
      <c r="A761" s="14" t="s">
        <v>3026</v>
      </c>
      <c r="B761" s="14" t="s">
        <v>5481</v>
      </c>
      <c r="C761" s="14" t="s">
        <v>5482</v>
      </c>
      <c r="D761" s="16">
        <v>45883</v>
      </c>
      <c r="E761" s="16"/>
      <c r="F761" s="14" t="s">
        <v>5483</v>
      </c>
      <c r="G761" s="14" t="s">
        <v>5484</v>
      </c>
      <c r="H761" s="14" t="s">
        <v>5485</v>
      </c>
      <c r="I761" s="15">
        <v>200</v>
      </c>
      <c r="J761" s="77">
        <v>5</v>
      </c>
      <c r="K761" s="92"/>
    </row>
    <row r="762" spans="1:11" ht="12.5" x14ac:dyDescent="0.25">
      <c r="A762" s="14" t="s">
        <v>3026</v>
      </c>
      <c r="B762" s="14" t="s">
        <v>5585</v>
      </c>
      <c r="C762" s="14" t="s">
        <v>5586</v>
      </c>
      <c r="D762" s="16">
        <v>45883</v>
      </c>
      <c r="E762" s="16"/>
      <c r="F762" s="14" t="s">
        <v>5587</v>
      </c>
      <c r="G762" s="14" t="s">
        <v>5588</v>
      </c>
      <c r="H762" s="14" t="s">
        <v>5589</v>
      </c>
      <c r="I762" s="15">
        <v>206.76</v>
      </c>
      <c r="J762" s="77">
        <v>5</v>
      </c>
      <c r="K762" s="92"/>
    </row>
    <row r="763" spans="1:11" ht="12.5" x14ac:dyDescent="0.25">
      <c r="A763" s="14" t="s">
        <v>3026</v>
      </c>
      <c r="B763" s="14" t="s">
        <v>5466</v>
      </c>
      <c r="C763" s="14" t="s">
        <v>5467</v>
      </c>
      <c r="D763" s="16">
        <v>45883</v>
      </c>
      <c r="E763" s="16"/>
      <c r="F763" s="14" t="s">
        <v>5468</v>
      </c>
      <c r="G763" s="14" t="s">
        <v>4144</v>
      </c>
      <c r="H763" s="14" t="s">
        <v>4145</v>
      </c>
      <c r="I763" s="15">
        <v>270.60000000000002</v>
      </c>
      <c r="J763" s="77">
        <v>3</v>
      </c>
      <c r="K763" s="92"/>
    </row>
    <row r="764" spans="1:11" ht="12.5" x14ac:dyDescent="0.25">
      <c r="A764" s="14" t="s">
        <v>3026</v>
      </c>
      <c r="B764" s="14" t="s">
        <v>5566</v>
      </c>
      <c r="C764" s="14" t="s">
        <v>4342</v>
      </c>
      <c r="D764" s="16">
        <v>45883</v>
      </c>
      <c r="E764" s="16"/>
      <c r="F764" s="14" t="s">
        <v>5567</v>
      </c>
      <c r="G764" s="14" t="s">
        <v>5568</v>
      </c>
      <c r="H764" s="14" t="s">
        <v>5569</v>
      </c>
      <c r="I764" s="15">
        <v>320</v>
      </c>
      <c r="J764" s="77">
        <v>5</v>
      </c>
      <c r="K764" s="92"/>
    </row>
    <row r="765" spans="1:11" ht="12.5" x14ac:dyDescent="0.25">
      <c r="A765" s="14" t="s">
        <v>3026</v>
      </c>
      <c r="B765" s="14" t="s">
        <v>5601</v>
      </c>
      <c r="C765" s="14" t="s">
        <v>3712</v>
      </c>
      <c r="D765" s="16">
        <v>45883</v>
      </c>
      <c r="E765" s="16"/>
      <c r="F765" s="14" t="s">
        <v>5567</v>
      </c>
      <c r="G765" s="14" t="s">
        <v>5602</v>
      </c>
      <c r="H765" s="14" t="s">
        <v>5603</v>
      </c>
      <c r="I765" s="15">
        <v>320</v>
      </c>
      <c r="J765" s="77">
        <v>5</v>
      </c>
      <c r="K765" s="92"/>
    </row>
    <row r="766" spans="1:11" ht="12.5" x14ac:dyDescent="0.25">
      <c r="A766" s="14" t="s">
        <v>3026</v>
      </c>
      <c r="B766" s="14" t="s">
        <v>5494</v>
      </c>
      <c r="C766" s="14" t="s">
        <v>5495</v>
      </c>
      <c r="D766" s="16">
        <v>45883</v>
      </c>
      <c r="E766" s="16"/>
      <c r="F766" s="14" t="s">
        <v>5496</v>
      </c>
      <c r="G766" s="14" t="s">
        <v>4864</v>
      </c>
      <c r="H766" s="14" t="s">
        <v>4865</v>
      </c>
      <c r="I766" s="15">
        <v>325.79000000000002</v>
      </c>
      <c r="J766" s="77">
        <v>3</v>
      </c>
      <c r="K766" s="92"/>
    </row>
    <row r="767" spans="1:11" ht="12.5" x14ac:dyDescent="0.25">
      <c r="A767" s="14" t="s">
        <v>3026</v>
      </c>
      <c r="B767" s="14" t="s">
        <v>5556</v>
      </c>
      <c r="C767" s="14" t="s">
        <v>3718</v>
      </c>
      <c r="D767" s="16">
        <v>45883</v>
      </c>
      <c r="E767" s="16"/>
      <c r="F767" s="14" t="s">
        <v>5557</v>
      </c>
      <c r="G767" s="14" t="s">
        <v>3844</v>
      </c>
      <c r="H767" s="14" t="s">
        <v>3845</v>
      </c>
      <c r="I767" s="15">
        <v>326</v>
      </c>
      <c r="J767" s="77">
        <v>5</v>
      </c>
      <c r="K767" s="92"/>
    </row>
    <row r="768" spans="1:11" ht="12.5" x14ac:dyDescent="0.25">
      <c r="A768" s="14" t="s">
        <v>3026</v>
      </c>
      <c r="B768" s="14" t="s">
        <v>5570</v>
      </c>
      <c r="C768" s="14" t="s">
        <v>3785</v>
      </c>
      <c r="D768" s="16">
        <v>45883</v>
      </c>
      <c r="E768" s="16"/>
      <c r="F768" s="14" t="s">
        <v>5571</v>
      </c>
      <c r="G768" s="14" t="s">
        <v>5572</v>
      </c>
      <c r="H768" s="14" t="s">
        <v>5573</v>
      </c>
      <c r="I768" s="15">
        <v>340</v>
      </c>
      <c r="J768" s="77">
        <v>5</v>
      </c>
      <c r="K768" s="92"/>
    </row>
    <row r="769" spans="1:11" ht="12.5" x14ac:dyDescent="0.25">
      <c r="A769" s="14" t="s">
        <v>3026</v>
      </c>
      <c r="B769" s="14" t="s">
        <v>5486</v>
      </c>
      <c r="C769" s="14" t="s">
        <v>5487</v>
      </c>
      <c r="D769" s="16">
        <v>45883</v>
      </c>
      <c r="E769" s="16"/>
      <c r="F769" s="14" t="s">
        <v>5488</v>
      </c>
      <c r="G769" s="14" t="s">
        <v>5489</v>
      </c>
      <c r="H769" s="14" t="s">
        <v>5490</v>
      </c>
      <c r="I769" s="15">
        <v>400</v>
      </c>
      <c r="J769" s="77" t="s">
        <v>3573</v>
      </c>
      <c r="K769" s="92"/>
    </row>
    <row r="770" spans="1:11" ht="12.5" x14ac:dyDescent="0.25">
      <c r="A770" s="14" t="s">
        <v>3026</v>
      </c>
      <c r="B770" s="14" t="s">
        <v>5524</v>
      </c>
      <c r="C770" s="14" t="s">
        <v>5525</v>
      </c>
      <c r="D770" s="16">
        <v>45883</v>
      </c>
      <c r="E770" s="16"/>
      <c r="F770" s="14" t="s">
        <v>5526</v>
      </c>
      <c r="G770" s="14" t="s">
        <v>5489</v>
      </c>
      <c r="H770" s="14" t="s">
        <v>5490</v>
      </c>
      <c r="I770" s="15">
        <v>400</v>
      </c>
      <c r="J770" s="77">
        <v>5</v>
      </c>
      <c r="K770" s="92"/>
    </row>
    <row r="771" spans="1:11" ht="20" x14ac:dyDescent="0.25">
      <c r="A771" s="14" t="s">
        <v>3026</v>
      </c>
      <c r="B771" s="14" t="s">
        <v>5590</v>
      </c>
      <c r="C771" s="14" t="s">
        <v>4298</v>
      </c>
      <c r="D771" s="16">
        <v>45883</v>
      </c>
      <c r="E771" s="16"/>
      <c r="F771" s="14" t="s">
        <v>5591</v>
      </c>
      <c r="G771" s="14" t="s">
        <v>4405</v>
      </c>
      <c r="H771" s="14" t="s">
        <v>4300</v>
      </c>
      <c r="I771" s="15">
        <v>450</v>
      </c>
      <c r="J771" s="77">
        <v>3</v>
      </c>
      <c r="K771" s="92"/>
    </row>
    <row r="772" spans="1:11" ht="12.5" x14ac:dyDescent="0.25">
      <c r="A772" s="14" t="s">
        <v>3026</v>
      </c>
      <c r="B772" s="14" t="s">
        <v>5491</v>
      </c>
      <c r="C772" s="14" t="s">
        <v>5492</v>
      </c>
      <c r="D772" s="16">
        <v>45883</v>
      </c>
      <c r="E772" s="16"/>
      <c r="F772" s="14" t="s">
        <v>5493</v>
      </c>
      <c r="G772" s="14" t="s">
        <v>4864</v>
      </c>
      <c r="H772" s="14" t="s">
        <v>4865</v>
      </c>
      <c r="I772" s="15">
        <v>488.68</v>
      </c>
      <c r="J772" s="77">
        <v>3</v>
      </c>
      <c r="K772" s="92"/>
    </row>
    <row r="773" spans="1:11" ht="12.5" x14ac:dyDescent="0.25">
      <c r="A773" s="14" t="s">
        <v>3026</v>
      </c>
      <c r="B773" s="14" t="s">
        <v>5497</v>
      </c>
      <c r="C773" s="14" t="s">
        <v>5498</v>
      </c>
      <c r="D773" s="16">
        <v>45883</v>
      </c>
      <c r="E773" s="16"/>
      <c r="F773" s="14" t="s">
        <v>5499</v>
      </c>
      <c r="G773" s="14" t="s">
        <v>5500</v>
      </c>
      <c r="H773" s="14" t="s">
        <v>5501</v>
      </c>
      <c r="I773" s="15">
        <v>500</v>
      </c>
      <c r="J773" s="77">
        <v>3</v>
      </c>
      <c r="K773" s="92"/>
    </row>
    <row r="774" spans="1:11" ht="12.5" x14ac:dyDescent="0.25">
      <c r="A774" s="14" t="s">
        <v>3026</v>
      </c>
      <c r="B774" s="14" t="s">
        <v>5550</v>
      </c>
      <c r="C774" s="14" t="s">
        <v>3674</v>
      </c>
      <c r="D774" s="16">
        <v>45883</v>
      </c>
      <c r="E774" s="16"/>
      <c r="F774" s="14" t="s">
        <v>5551</v>
      </c>
      <c r="G774" s="14" t="s">
        <v>4375</v>
      </c>
      <c r="H774" s="14" t="s">
        <v>4376</v>
      </c>
      <c r="I774" s="15">
        <v>500</v>
      </c>
      <c r="J774" s="77">
        <v>5</v>
      </c>
      <c r="K774" s="92"/>
    </row>
    <row r="775" spans="1:11" ht="20" x14ac:dyDescent="0.25">
      <c r="A775" s="14" t="s">
        <v>3026</v>
      </c>
      <c r="B775" s="14" t="s">
        <v>5581</v>
      </c>
      <c r="C775" s="14" t="s">
        <v>4357</v>
      </c>
      <c r="D775" s="16">
        <v>45883</v>
      </c>
      <c r="E775" s="16"/>
      <c r="F775" s="14" t="s">
        <v>5582</v>
      </c>
      <c r="G775" s="14" t="s">
        <v>5583</v>
      </c>
      <c r="H775" s="14" t="s">
        <v>5584</v>
      </c>
      <c r="I775" s="15">
        <v>500</v>
      </c>
      <c r="J775" s="77">
        <v>5</v>
      </c>
      <c r="K775" s="92"/>
    </row>
    <row r="776" spans="1:11" ht="20" x14ac:dyDescent="0.25">
      <c r="A776" s="14" t="s">
        <v>3026</v>
      </c>
      <c r="B776" s="14" t="s">
        <v>5443</v>
      </c>
      <c r="C776" s="14" t="s">
        <v>5444</v>
      </c>
      <c r="D776" s="16">
        <v>45883</v>
      </c>
      <c r="E776" s="16"/>
      <c r="F776" s="14" t="s">
        <v>5445</v>
      </c>
      <c r="G776" s="14" t="s">
        <v>4416</v>
      </c>
      <c r="H776" s="14" t="s">
        <v>4417</v>
      </c>
      <c r="I776" s="15">
        <v>546.70000000000005</v>
      </c>
      <c r="J776" s="77">
        <v>5</v>
      </c>
      <c r="K776" s="92"/>
    </row>
    <row r="777" spans="1:11" ht="20" x14ac:dyDescent="0.25">
      <c r="A777" s="14" t="s">
        <v>3026</v>
      </c>
      <c r="B777" s="14" t="s">
        <v>5878</v>
      </c>
      <c r="C777" s="14" t="s">
        <v>5879</v>
      </c>
      <c r="D777" s="16">
        <v>45883</v>
      </c>
      <c r="E777" s="16"/>
      <c r="F777" s="14" t="s">
        <v>5880</v>
      </c>
      <c r="G777" s="14" t="s">
        <v>5848</v>
      </c>
      <c r="H777" s="14" t="s">
        <v>5849</v>
      </c>
      <c r="I777" s="15">
        <v>712.8</v>
      </c>
      <c r="J777" s="77">
        <v>5</v>
      </c>
      <c r="K777" s="92"/>
    </row>
    <row r="778" spans="1:11" ht="12.5" x14ac:dyDescent="0.25">
      <c r="A778" s="14" t="s">
        <v>3026</v>
      </c>
      <c r="B778" s="14" t="s">
        <v>5461</v>
      </c>
      <c r="C778" s="14" t="s">
        <v>5462</v>
      </c>
      <c r="D778" s="16">
        <v>45883</v>
      </c>
      <c r="E778" s="16"/>
      <c r="F778" s="14" t="s">
        <v>5463</v>
      </c>
      <c r="G778" s="14" t="s">
        <v>5464</v>
      </c>
      <c r="H778" s="14" t="s">
        <v>5465</v>
      </c>
      <c r="I778" s="15">
        <v>800</v>
      </c>
      <c r="J778" s="77" t="s">
        <v>3573</v>
      </c>
      <c r="K778" s="92"/>
    </row>
    <row r="779" spans="1:11" ht="12.5" x14ac:dyDescent="0.25">
      <c r="A779" s="14" t="s">
        <v>3026</v>
      </c>
      <c r="B779" s="14" t="s">
        <v>5604</v>
      </c>
      <c r="C779" s="14" t="s">
        <v>4068</v>
      </c>
      <c r="D779" s="16">
        <v>45883</v>
      </c>
      <c r="E779" s="16"/>
      <c r="F779" s="14" t="s">
        <v>5605</v>
      </c>
      <c r="G779" s="14" t="s">
        <v>4241</v>
      </c>
      <c r="H779" s="14" t="s">
        <v>4242</v>
      </c>
      <c r="I779" s="15">
        <v>800</v>
      </c>
      <c r="J779" s="77">
        <v>5</v>
      </c>
      <c r="K779" s="92"/>
    </row>
    <row r="780" spans="1:11" ht="12.5" x14ac:dyDescent="0.25">
      <c r="A780" s="14" t="s">
        <v>3026</v>
      </c>
      <c r="B780" s="14" t="s">
        <v>5842</v>
      </c>
      <c r="C780" s="14" t="s">
        <v>5843</v>
      </c>
      <c r="D780" s="16">
        <v>45883</v>
      </c>
      <c r="E780" s="16"/>
      <c r="F780" s="14" t="s">
        <v>5844</v>
      </c>
      <c r="G780" s="14" t="s">
        <v>4763</v>
      </c>
      <c r="H780" s="14" t="s">
        <v>4764</v>
      </c>
      <c r="I780" s="15">
        <v>828.8</v>
      </c>
      <c r="J780" s="77">
        <v>5</v>
      </c>
      <c r="K780" s="92"/>
    </row>
    <row r="781" spans="1:11" ht="12.5" x14ac:dyDescent="0.25">
      <c r="A781" s="14" t="s">
        <v>3026</v>
      </c>
      <c r="B781" s="14" t="s">
        <v>5435</v>
      </c>
      <c r="C781" s="14" t="s">
        <v>3688</v>
      </c>
      <c r="D781" s="16">
        <v>45883</v>
      </c>
      <c r="E781" s="16"/>
      <c r="F781" s="14" t="s">
        <v>5436</v>
      </c>
      <c r="G781" s="14" t="s">
        <v>5357</v>
      </c>
      <c r="H781" s="14" t="s">
        <v>5358</v>
      </c>
      <c r="I781" s="15">
        <v>984</v>
      </c>
      <c r="J781" s="77">
        <v>3</v>
      </c>
      <c r="K781" s="92"/>
    </row>
    <row r="782" spans="1:11" ht="20" x14ac:dyDescent="0.25">
      <c r="A782" s="14" t="s">
        <v>3026</v>
      </c>
      <c r="B782" s="14" t="s">
        <v>5507</v>
      </c>
      <c r="C782" s="14" t="s">
        <v>5508</v>
      </c>
      <c r="D782" s="16">
        <v>45883</v>
      </c>
      <c r="E782" s="16"/>
      <c r="F782" s="14" t="s">
        <v>5509</v>
      </c>
      <c r="G782" s="14" t="s">
        <v>4273</v>
      </c>
      <c r="H782" s="14" t="s">
        <v>4274</v>
      </c>
      <c r="I782" s="15">
        <v>1000</v>
      </c>
      <c r="J782" s="77">
        <v>3</v>
      </c>
      <c r="K782" s="92"/>
    </row>
    <row r="783" spans="1:11" ht="20" x14ac:dyDescent="0.25">
      <c r="A783" s="14" t="s">
        <v>3026</v>
      </c>
      <c r="B783" s="14" t="s">
        <v>5510</v>
      </c>
      <c r="C783" s="14" t="s">
        <v>5511</v>
      </c>
      <c r="D783" s="16">
        <v>45883</v>
      </c>
      <c r="E783" s="16"/>
      <c r="F783" s="14" t="s">
        <v>5512</v>
      </c>
      <c r="G783" s="14" t="s">
        <v>4273</v>
      </c>
      <c r="H783" s="14" t="s">
        <v>4274</v>
      </c>
      <c r="I783" s="15">
        <v>1000</v>
      </c>
      <c r="J783" s="77">
        <v>3</v>
      </c>
      <c r="K783" s="92"/>
    </row>
    <row r="784" spans="1:11" ht="12.5" x14ac:dyDescent="0.25">
      <c r="A784" s="14" t="s">
        <v>3026</v>
      </c>
      <c r="B784" s="14" t="s">
        <v>5452</v>
      </c>
      <c r="C784" s="14" t="s">
        <v>5453</v>
      </c>
      <c r="D784" s="16">
        <v>45883</v>
      </c>
      <c r="E784" s="16"/>
      <c r="F784" s="14" t="s">
        <v>5454</v>
      </c>
      <c r="G784" s="14" t="s">
        <v>4416</v>
      </c>
      <c r="H784" s="14" t="s">
        <v>4417</v>
      </c>
      <c r="I784" s="15">
        <v>1120.4000000000001</v>
      </c>
      <c r="J784" s="77">
        <v>5</v>
      </c>
      <c r="K784" s="92"/>
    </row>
    <row r="785" spans="1:11" ht="20" x14ac:dyDescent="0.25">
      <c r="A785" s="14" t="s">
        <v>3026</v>
      </c>
      <c r="B785" s="14" t="s">
        <v>5527</v>
      </c>
      <c r="C785" s="14" t="s">
        <v>5528</v>
      </c>
      <c r="D785" s="16">
        <v>45883</v>
      </c>
      <c r="E785" s="16"/>
      <c r="F785" s="14" t="s">
        <v>5529</v>
      </c>
      <c r="G785" s="14" t="s">
        <v>5530</v>
      </c>
      <c r="H785" s="14" t="s">
        <v>5531</v>
      </c>
      <c r="I785" s="15">
        <v>1200</v>
      </c>
      <c r="J785" s="77" t="s">
        <v>3573</v>
      </c>
      <c r="K785" s="92"/>
    </row>
    <row r="786" spans="1:11" ht="12.5" x14ac:dyDescent="0.25">
      <c r="A786" s="14" t="s">
        <v>3026</v>
      </c>
      <c r="B786" s="14" t="s">
        <v>5513</v>
      </c>
      <c r="C786" s="14" t="s">
        <v>5514</v>
      </c>
      <c r="D786" s="16">
        <v>45883</v>
      </c>
      <c r="E786" s="16"/>
      <c r="F786" s="14" t="s">
        <v>5515</v>
      </c>
      <c r="G786" s="14" t="s">
        <v>4273</v>
      </c>
      <c r="H786" s="14" t="s">
        <v>4274</v>
      </c>
      <c r="I786" s="15">
        <v>1286.96</v>
      </c>
      <c r="J786" s="77">
        <v>5</v>
      </c>
      <c r="K786" s="92"/>
    </row>
    <row r="787" spans="1:11" ht="12.5" x14ac:dyDescent="0.25">
      <c r="A787" s="14" t="s">
        <v>3026</v>
      </c>
      <c r="B787" s="14" t="s">
        <v>5432</v>
      </c>
      <c r="C787" s="14" t="s">
        <v>5433</v>
      </c>
      <c r="D787" s="16">
        <v>45883</v>
      </c>
      <c r="E787" s="16"/>
      <c r="F787" s="14" t="s">
        <v>5434</v>
      </c>
      <c r="G787" s="14" t="s">
        <v>3764</v>
      </c>
      <c r="H787" s="14" t="s">
        <v>3765</v>
      </c>
      <c r="I787" s="15">
        <v>1500</v>
      </c>
      <c r="J787" s="77" t="s">
        <v>3573</v>
      </c>
      <c r="K787" s="92"/>
    </row>
    <row r="788" spans="1:11" ht="12.5" x14ac:dyDescent="0.25">
      <c r="A788" s="14" t="s">
        <v>3026</v>
      </c>
      <c r="B788" s="14" t="s">
        <v>5516</v>
      </c>
      <c r="C788" s="14" t="s">
        <v>3814</v>
      </c>
      <c r="D788" s="16">
        <v>45883</v>
      </c>
      <c r="E788" s="16"/>
      <c r="F788" s="14" t="s">
        <v>5517</v>
      </c>
      <c r="G788" s="14" t="s">
        <v>4273</v>
      </c>
      <c r="H788" s="14" t="s">
        <v>4274</v>
      </c>
      <c r="I788" s="15">
        <v>1500</v>
      </c>
      <c r="J788" s="77">
        <v>3</v>
      </c>
      <c r="K788" s="92"/>
    </row>
    <row r="789" spans="1:11" ht="12.5" x14ac:dyDescent="0.25">
      <c r="A789" s="14" t="s">
        <v>3026</v>
      </c>
      <c r="B789" s="14" t="s">
        <v>5545</v>
      </c>
      <c r="C789" s="14" t="s">
        <v>3621</v>
      </c>
      <c r="D789" s="16">
        <v>45883</v>
      </c>
      <c r="E789" s="16"/>
      <c r="F789" s="14" t="s">
        <v>5428</v>
      </c>
      <c r="G789" s="14" t="s">
        <v>3790</v>
      </c>
      <c r="H789" s="14" t="s">
        <v>3791</v>
      </c>
      <c r="I789" s="15">
        <v>1500</v>
      </c>
      <c r="J789" s="77" t="s">
        <v>3573</v>
      </c>
      <c r="K789" s="92"/>
    </row>
    <row r="790" spans="1:11" ht="20" x14ac:dyDescent="0.25">
      <c r="A790" s="14" t="s">
        <v>3026</v>
      </c>
      <c r="B790" s="14" t="s">
        <v>5455</v>
      </c>
      <c r="C790" s="14" t="s">
        <v>5456</v>
      </c>
      <c r="D790" s="16">
        <v>45883</v>
      </c>
      <c r="E790" s="16"/>
      <c r="F790" s="14" t="s">
        <v>5457</v>
      </c>
      <c r="G790" s="14" t="s">
        <v>4416</v>
      </c>
      <c r="H790" s="14" t="s">
        <v>4417</v>
      </c>
      <c r="I790" s="15">
        <v>1511.1</v>
      </c>
      <c r="J790" s="77">
        <v>5</v>
      </c>
      <c r="K790" s="92"/>
    </row>
    <row r="791" spans="1:11" ht="20" x14ac:dyDescent="0.25">
      <c r="A791" s="14" t="s">
        <v>3026</v>
      </c>
      <c r="B791" s="14" t="s">
        <v>5446</v>
      </c>
      <c r="C791" s="14" t="s">
        <v>5447</v>
      </c>
      <c r="D791" s="16">
        <v>45883</v>
      </c>
      <c r="E791" s="16"/>
      <c r="F791" s="14" t="s">
        <v>5448</v>
      </c>
      <c r="G791" s="14" t="s">
        <v>4416</v>
      </c>
      <c r="H791" s="14" t="s">
        <v>4417</v>
      </c>
      <c r="I791" s="15">
        <v>1661.2</v>
      </c>
      <c r="J791" s="77">
        <v>5</v>
      </c>
      <c r="K791" s="92"/>
    </row>
    <row r="792" spans="1:11" ht="12.5" x14ac:dyDescent="0.25">
      <c r="A792" s="14" t="s">
        <v>3026</v>
      </c>
      <c r="B792" s="14" t="s">
        <v>5502</v>
      </c>
      <c r="C792" s="14" t="s">
        <v>5503</v>
      </c>
      <c r="D792" s="16">
        <v>45883</v>
      </c>
      <c r="E792" s="16"/>
      <c r="F792" s="14" t="s">
        <v>5504</v>
      </c>
      <c r="G792" s="14" t="s">
        <v>5505</v>
      </c>
      <c r="H792" s="14" t="s">
        <v>5506</v>
      </c>
      <c r="I792" s="15">
        <v>1700</v>
      </c>
      <c r="J792" s="77">
        <v>5</v>
      </c>
      <c r="K792" s="92"/>
    </row>
    <row r="793" spans="1:11" ht="20" x14ac:dyDescent="0.25">
      <c r="A793" s="14" t="s">
        <v>3026</v>
      </c>
      <c r="B793" s="14" t="s">
        <v>5535</v>
      </c>
      <c r="C793" s="14" t="s">
        <v>3654</v>
      </c>
      <c r="D793" s="16">
        <v>45883</v>
      </c>
      <c r="E793" s="16"/>
      <c r="F793" s="14" t="s">
        <v>5536</v>
      </c>
      <c r="G793" s="14" t="s">
        <v>3782</v>
      </c>
      <c r="H793" s="14" t="s">
        <v>3783</v>
      </c>
      <c r="I793" s="15">
        <v>1700</v>
      </c>
      <c r="J793" s="77" t="s">
        <v>3573</v>
      </c>
      <c r="K793" s="92"/>
    </row>
    <row r="794" spans="1:11" ht="20" x14ac:dyDescent="0.25">
      <c r="A794" s="14" t="s">
        <v>3026</v>
      </c>
      <c r="B794" s="14" t="s">
        <v>5540</v>
      </c>
      <c r="C794" s="14" t="s">
        <v>5541</v>
      </c>
      <c r="D794" s="16">
        <v>45883</v>
      </c>
      <c r="E794" s="16"/>
      <c r="F794" s="14" t="s">
        <v>5542</v>
      </c>
      <c r="G794" s="14" t="s">
        <v>3754</v>
      </c>
      <c r="H794" s="14" t="s">
        <v>3755</v>
      </c>
      <c r="I794" s="15">
        <v>1750</v>
      </c>
      <c r="J794" s="77" t="s">
        <v>3573</v>
      </c>
      <c r="K794" s="92"/>
    </row>
    <row r="795" spans="1:11" ht="20" x14ac:dyDescent="0.25">
      <c r="A795" s="14" t="s">
        <v>3026</v>
      </c>
      <c r="B795" s="14" t="s">
        <v>5418</v>
      </c>
      <c r="C795" s="14" t="s">
        <v>5419</v>
      </c>
      <c r="D795" s="16">
        <v>45883</v>
      </c>
      <c r="E795" s="16"/>
      <c r="F795" s="14" t="s">
        <v>5420</v>
      </c>
      <c r="G795" s="14" t="s">
        <v>3739</v>
      </c>
      <c r="H795" s="14" t="s">
        <v>3740</v>
      </c>
      <c r="I795" s="15">
        <v>1900</v>
      </c>
      <c r="J795" s="77">
        <v>1</v>
      </c>
      <c r="K795" s="92"/>
    </row>
    <row r="796" spans="1:11" ht="20" x14ac:dyDescent="0.25">
      <c r="A796" s="14" t="s">
        <v>3026</v>
      </c>
      <c r="B796" s="14" t="s">
        <v>5421</v>
      </c>
      <c r="C796" s="14" t="s">
        <v>5422</v>
      </c>
      <c r="D796" s="16">
        <v>45883</v>
      </c>
      <c r="E796" s="16"/>
      <c r="F796" s="14" t="s">
        <v>5423</v>
      </c>
      <c r="G796" s="14" t="s">
        <v>3774</v>
      </c>
      <c r="H796" s="14" t="s">
        <v>3775</v>
      </c>
      <c r="I796" s="15">
        <v>1900</v>
      </c>
      <c r="J796" s="77">
        <v>1</v>
      </c>
      <c r="K796" s="92"/>
    </row>
    <row r="797" spans="1:11" ht="12.5" x14ac:dyDescent="0.25">
      <c r="A797" s="14" t="s">
        <v>3026</v>
      </c>
      <c r="B797" s="14" t="s">
        <v>5426</v>
      </c>
      <c r="C797" s="14" t="s">
        <v>5427</v>
      </c>
      <c r="D797" s="16">
        <v>45883</v>
      </c>
      <c r="E797" s="16"/>
      <c r="F797" s="14" t="s">
        <v>5428</v>
      </c>
      <c r="G797" s="14" t="s">
        <v>3749</v>
      </c>
      <c r="H797" s="14" t="s">
        <v>3750</v>
      </c>
      <c r="I797" s="15">
        <v>1900</v>
      </c>
      <c r="J797" s="77" t="s">
        <v>3573</v>
      </c>
      <c r="K797" s="92"/>
    </row>
    <row r="798" spans="1:11" ht="20" x14ac:dyDescent="0.25">
      <c r="A798" s="14" t="s">
        <v>3026</v>
      </c>
      <c r="B798" s="14" t="s">
        <v>5543</v>
      </c>
      <c r="C798" s="14" t="s">
        <v>4644</v>
      </c>
      <c r="D798" s="16">
        <v>45883</v>
      </c>
      <c r="E798" s="16"/>
      <c r="F798" s="14" t="s">
        <v>5544</v>
      </c>
      <c r="G798" s="14" t="s">
        <v>3759</v>
      </c>
      <c r="H798" s="14" t="s">
        <v>3760</v>
      </c>
      <c r="I798" s="15">
        <v>1900</v>
      </c>
      <c r="J798" s="77">
        <v>5</v>
      </c>
      <c r="K798" s="92"/>
    </row>
    <row r="799" spans="1:11" ht="20" x14ac:dyDescent="0.25">
      <c r="A799" s="14" t="s">
        <v>3026</v>
      </c>
      <c r="B799" s="14" t="s">
        <v>5518</v>
      </c>
      <c r="C799" s="14" t="s">
        <v>5519</v>
      </c>
      <c r="D799" s="16">
        <v>45883</v>
      </c>
      <c r="E799" s="16"/>
      <c r="F799" s="14" t="s">
        <v>5520</v>
      </c>
      <c r="G799" s="14" t="s">
        <v>4273</v>
      </c>
      <c r="H799" s="14" t="s">
        <v>4274</v>
      </c>
      <c r="I799" s="15">
        <v>2065</v>
      </c>
      <c r="J799" s="77">
        <v>3</v>
      </c>
      <c r="K799" s="92"/>
    </row>
    <row r="800" spans="1:11" ht="20" x14ac:dyDescent="0.25">
      <c r="A800" s="14" t="s">
        <v>3026</v>
      </c>
      <c r="B800" s="14" t="s">
        <v>5532</v>
      </c>
      <c r="C800" s="14" t="s">
        <v>5533</v>
      </c>
      <c r="D800" s="16">
        <v>45883</v>
      </c>
      <c r="E800" s="16"/>
      <c r="F800" s="14" t="s">
        <v>5534</v>
      </c>
      <c r="G800" s="14" t="s">
        <v>3778</v>
      </c>
      <c r="H800" s="14" t="s">
        <v>3779</v>
      </c>
      <c r="I800" s="15">
        <v>2150</v>
      </c>
      <c r="J800" s="77" t="s">
        <v>3573</v>
      </c>
      <c r="K800" s="92"/>
    </row>
    <row r="801" spans="1:11" ht="20" x14ac:dyDescent="0.25">
      <c r="A801" s="14" t="s">
        <v>3026</v>
      </c>
      <c r="B801" s="14" t="s">
        <v>5449</v>
      </c>
      <c r="C801" s="14" t="s">
        <v>5450</v>
      </c>
      <c r="D801" s="16">
        <v>45883</v>
      </c>
      <c r="E801" s="16"/>
      <c r="F801" s="14" t="s">
        <v>5451</v>
      </c>
      <c r="G801" s="14" t="s">
        <v>4416</v>
      </c>
      <c r="H801" s="14" t="s">
        <v>4417</v>
      </c>
      <c r="I801" s="15">
        <v>2456.3000000000002</v>
      </c>
      <c r="J801" s="77">
        <v>3</v>
      </c>
      <c r="K801" s="92"/>
    </row>
    <row r="802" spans="1:11" ht="12.5" x14ac:dyDescent="0.25">
      <c r="A802" s="14" t="s">
        <v>3026</v>
      </c>
      <c r="B802" s="14" t="s">
        <v>5437</v>
      </c>
      <c r="C802" s="14" t="s">
        <v>5438</v>
      </c>
      <c r="D802" s="16">
        <v>45883</v>
      </c>
      <c r="E802" s="16"/>
      <c r="F802" s="14" t="s">
        <v>5439</v>
      </c>
      <c r="G802" s="14" t="s">
        <v>3769</v>
      </c>
      <c r="H802" s="14" t="s">
        <v>3770</v>
      </c>
      <c r="I802" s="15">
        <v>2600</v>
      </c>
      <c r="J802" s="77">
        <v>3</v>
      </c>
      <c r="K802" s="92"/>
    </row>
    <row r="803" spans="1:11" ht="12.5" x14ac:dyDescent="0.25">
      <c r="A803" s="14" t="s">
        <v>3026</v>
      </c>
      <c r="B803" s="14" t="s">
        <v>5548</v>
      </c>
      <c r="C803" s="14" t="s">
        <v>3639</v>
      </c>
      <c r="D803" s="16">
        <v>45883</v>
      </c>
      <c r="E803" s="16"/>
      <c r="F803" s="14" t="s">
        <v>5549</v>
      </c>
      <c r="G803" s="14" t="s">
        <v>3803</v>
      </c>
      <c r="H803" s="14" t="s">
        <v>3804</v>
      </c>
      <c r="I803" s="15">
        <v>2600</v>
      </c>
      <c r="J803" s="77">
        <v>3</v>
      </c>
      <c r="K803" s="92"/>
    </row>
    <row r="804" spans="1:11" ht="12.5" x14ac:dyDescent="0.25">
      <c r="A804" s="14" t="s">
        <v>3026</v>
      </c>
      <c r="B804" s="14" t="s">
        <v>5429</v>
      </c>
      <c r="C804" s="14" t="s">
        <v>5430</v>
      </c>
      <c r="D804" s="16">
        <v>45883</v>
      </c>
      <c r="E804" s="16"/>
      <c r="F804" s="14" t="s">
        <v>5431</v>
      </c>
      <c r="G804" s="14" t="s">
        <v>4159</v>
      </c>
      <c r="H804" s="14" t="s">
        <v>4160</v>
      </c>
      <c r="I804" s="15">
        <v>2700</v>
      </c>
      <c r="J804" s="77">
        <v>3</v>
      </c>
      <c r="K804" s="92"/>
    </row>
    <row r="805" spans="1:11" ht="12.5" x14ac:dyDescent="0.25">
      <c r="A805" s="14" t="s">
        <v>3026</v>
      </c>
      <c r="B805" s="14" t="s">
        <v>5537</v>
      </c>
      <c r="C805" s="14" t="s">
        <v>5538</v>
      </c>
      <c r="D805" s="16">
        <v>45883</v>
      </c>
      <c r="E805" s="16"/>
      <c r="F805" s="14" t="s">
        <v>5539</v>
      </c>
      <c r="G805" s="14">
        <v>1025758525</v>
      </c>
      <c r="H805" s="14" t="s">
        <v>3820</v>
      </c>
      <c r="I805" s="15">
        <v>2800</v>
      </c>
      <c r="J805" s="77" t="s">
        <v>3573</v>
      </c>
      <c r="K805" s="92"/>
    </row>
    <row r="806" spans="1:11" ht="20" x14ac:dyDescent="0.25">
      <c r="A806" s="14" t="s">
        <v>3026</v>
      </c>
      <c r="B806" s="14" t="s">
        <v>5424</v>
      </c>
      <c r="C806" s="14" t="s">
        <v>4800</v>
      </c>
      <c r="D806" s="16">
        <v>45883</v>
      </c>
      <c r="E806" s="16"/>
      <c r="F806" s="14" t="s">
        <v>5425</v>
      </c>
      <c r="G806" s="14" t="s">
        <v>3744</v>
      </c>
      <c r="H806" s="14" t="s">
        <v>3745</v>
      </c>
      <c r="I806" s="15">
        <v>3000</v>
      </c>
      <c r="J806" s="77">
        <v>3</v>
      </c>
      <c r="K806" s="92"/>
    </row>
    <row r="807" spans="1:11" ht="12.5" x14ac:dyDescent="0.25">
      <c r="A807" s="14" t="s">
        <v>3026</v>
      </c>
      <c r="B807" s="14" t="s">
        <v>5552</v>
      </c>
      <c r="C807" s="14" t="s">
        <v>4348</v>
      </c>
      <c r="D807" s="16">
        <v>45883</v>
      </c>
      <c r="E807" s="16"/>
      <c r="F807" s="14" t="s">
        <v>5553</v>
      </c>
      <c r="G807" s="14" t="s">
        <v>5554</v>
      </c>
      <c r="H807" s="14" t="s">
        <v>5555</v>
      </c>
      <c r="I807" s="15">
        <v>5166</v>
      </c>
      <c r="J807" s="77">
        <v>3</v>
      </c>
      <c r="K807" s="92"/>
    </row>
    <row r="808" spans="1:11" ht="20" x14ac:dyDescent="0.25">
      <c r="A808" s="14" t="s">
        <v>3026</v>
      </c>
      <c r="B808" s="14" t="s">
        <v>5521</v>
      </c>
      <c r="C808" s="14" t="s">
        <v>5522</v>
      </c>
      <c r="D808" s="16">
        <v>45883</v>
      </c>
      <c r="E808" s="16"/>
      <c r="F808" s="14" t="s">
        <v>5523</v>
      </c>
      <c r="G808" s="14" t="s">
        <v>4273</v>
      </c>
      <c r="H808" s="14" t="s">
        <v>4274</v>
      </c>
      <c r="I808" s="15">
        <v>7050</v>
      </c>
      <c r="J808" s="77">
        <v>3</v>
      </c>
      <c r="K808" s="92"/>
    </row>
    <row r="809" spans="1:11" ht="20" x14ac:dyDescent="0.25">
      <c r="A809" s="14" t="s">
        <v>3026</v>
      </c>
      <c r="B809" s="14" t="s">
        <v>5606</v>
      </c>
      <c r="C809" s="14" t="s">
        <v>5607</v>
      </c>
      <c r="D809" s="16">
        <v>45883</v>
      </c>
      <c r="E809" s="16"/>
      <c r="F809" s="14" t="s">
        <v>5608</v>
      </c>
      <c r="G809" s="14" t="s">
        <v>4601</v>
      </c>
      <c r="H809" s="14" t="s">
        <v>4602</v>
      </c>
      <c r="I809" s="15">
        <v>8820</v>
      </c>
      <c r="J809" s="77">
        <v>5</v>
      </c>
      <c r="K809" s="92"/>
    </row>
    <row r="810" spans="1:11" ht="12.5" x14ac:dyDescent="0.25">
      <c r="A810" s="14" t="s">
        <v>3026</v>
      </c>
      <c r="B810" s="14" t="s">
        <v>5592</v>
      </c>
      <c r="C810" s="14" t="s">
        <v>5593</v>
      </c>
      <c r="D810" s="16">
        <v>45883</v>
      </c>
      <c r="E810" s="16"/>
      <c r="F810" s="14" t="s">
        <v>5594</v>
      </c>
      <c r="G810" s="14" t="s">
        <v>5595</v>
      </c>
      <c r="H810" s="14" t="s">
        <v>5596</v>
      </c>
      <c r="I810" s="15">
        <v>10723.88</v>
      </c>
      <c r="J810" s="77">
        <v>3</v>
      </c>
      <c r="K810" s="92"/>
    </row>
    <row r="811" spans="1:11" ht="20" x14ac:dyDescent="0.25">
      <c r="A811" s="14" t="s">
        <v>3026</v>
      </c>
      <c r="B811" s="14" t="s">
        <v>5546</v>
      </c>
      <c r="C811" s="14" t="s">
        <v>3621</v>
      </c>
      <c r="D811" s="16">
        <v>45883</v>
      </c>
      <c r="E811" s="16"/>
      <c r="F811" s="14" t="s">
        <v>5547</v>
      </c>
      <c r="G811" s="14" t="s">
        <v>3732</v>
      </c>
      <c r="H811" s="14" t="s">
        <v>3733</v>
      </c>
      <c r="I811" s="15">
        <v>14300</v>
      </c>
      <c r="J811" s="77">
        <v>3</v>
      </c>
      <c r="K811" s="92"/>
    </row>
    <row r="812" spans="1:11" ht="20" x14ac:dyDescent="0.25">
      <c r="A812" s="14" t="s">
        <v>3026</v>
      </c>
      <c r="B812" s="14" t="s">
        <v>5561</v>
      </c>
      <c r="C812" s="14">
        <v>42025</v>
      </c>
      <c r="D812" s="16">
        <v>45883</v>
      </c>
      <c r="E812" s="16"/>
      <c r="F812" s="14" t="s">
        <v>5562</v>
      </c>
      <c r="G812" s="14" t="s">
        <v>4288</v>
      </c>
      <c r="H812" s="14" t="s">
        <v>4289</v>
      </c>
      <c r="I812" s="15">
        <v>20000</v>
      </c>
      <c r="J812" s="77">
        <v>3</v>
      </c>
      <c r="K812" s="92"/>
    </row>
    <row r="813" spans="1:11" ht="12.5" x14ac:dyDescent="0.25">
      <c r="A813" s="14" t="s">
        <v>3026</v>
      </c>
      <c r="B813" s="14" t="s">
        <v>5563</v>
      </c>
      <c r="C813" s="14">
        <v>2560080</v>
      </c>
      <c r="D813" s="16">
        <v>45883</v>
      </c>
      <c r="E813" s="16"/>
      <c r="F813" s="14" t="s">
        <v>3033</v>
      </c>
      <c r="G813" s="14" t="s">
        <v>5564</v>
      </c>
      <c r="H813" s="14" t="s">
        <v>5565</v>
      </c>
      <c r="I813" s="15">
        <v>25000</v>
      </c>
      <c r="J813" s="77">
        <v>5</v>
      </c>
      <c r="K813" s="92"/>
    </row>
    <row r="814" spans="1:11" ht="20" x14ac:dyDescent="0.25">
      <c r="A814" s="14" t="s">
        <v>3026</v>
      </c>
      <c r="B814" s="14" t="s">
        <v>5874</v>
      </c>
      <c r="C814" s="14" t="s">
        <v>5875</v>
      </c>
      <c r="D814" s="16">
        <v>45884</v>
      </c>
      <c r="E814" s="16"/>
      <c r="F814" s="14" t="s">
        <v>5876</v>
      </c>
      <c r="G814" s="14" t="s">
        <v>4191</v>
      </c>
      <c r="H814" s="14" t="s">
        <v>5877</v>
      </c>
      <c r="I814" s="15">
        <v>11280.33</v>
      </c>
      <c r="J814" s="77">
        <v>3</v>
      </c>
      <c r="K814" s="92"/>
    </row>
    <row r="815" spans="1:11" ht="20" x14ac:dyDescent="0.25">
      <c r="A815" s="14" t="s">
        <v>3026</v>
      </c>
      <c r="B815" s="14" t="s">
        <v>5839</v>
      </c>
      <c r="C815" s="14" t="s">
        <v>5840</v>
      </c>
      <c r="D815" s="16">
        <v>45887</v>
      </c>
      <c r="E815" s="16"/>
      <c r="F815" s="14" t="s">
        <v>5841</v>
      </c>
      <c r="G815" s="14" t="s">
        <v>4237</v>
      </c>
      <c r="H815" s="14" t="s">
        <v>3050</v>
      </c>
      <c r="I815" s="15">
        <v>7000</v>
      </c>
      <c r="J815" s="77">
        <v>3</v>
      </c>
      <c r="K815" s="92"/>
    </row>
    <row r="816" spans="1:11" ht="12.5" x14ac:dyDescent="0.25">
      <c r="A816" s="14" t="s">
        <v>3026</v>
      </c>
      <c r="B816" s="14" t="s">
        <v>5563</v>
      </c>
      <c r="C816" s="14" t="s">
        <v>5838</v>
      </c>
      <c r="D816" s="16">
        <v>45888</v>
      </c>
      <c r="E816" s="16"/>
      <c r="F816" s="14" t="s">
        <v>3033</v>
      </c>
      <c r="G816" s="14" t="s">
        <v>5564</v>
      </c>
      <c r="H816" s="14" t="s">
        <v>5565</v>
      </c>
      <c r="I816" s="15">
        <v>17664</v>
      </c>
      <c r="J816" s="77">
        <v>5</v>
      </c>
      <c r="K816" s="92"/>
    </row>
    <row r="817" spans="1:11" ht="20" x14ac:dyDescent="0.25">
      <c r="A817" s="14" t="s">
        <v>3026</v>
      </c>
      <c r="B817" s="14" t="s">
        <v>5644</v>
      </c>
      <c r="C817" s="14" t="s">
        <v>5645</v>
      </c>
      <c r="D817" s="16">
        <v>45890</v>
      </c>
      <c r="E817" s="16"/>
      <c r="F817" s="14" t="s">
        <v>5646</v>
      </c>
      <c r="G817" s="14" t="s">
        <v>4501</v>
      </c>
      <c r="H817" s="14" t="s">
        <v>4502</v>
      </c>
      <c r="I817" s="15">
        <v>260</v>
      </c>
      <c r="J817" s="77">
        <v>3</v>
      </c>
      <c r="K817" s="92"/>
    </row>
    <row r="818" spans="1:11" ht="12.5" x14ac:dyDescent="0.25">
      <c r="A818" s="14" t="s">
        <v>3026</v>
      </c>
      <c r="B818" s="14" t="s">
        <v>5647</v>
      </c>
      <c r="C818" s="14" t="s">
        <v>5648</v>
      </c>
      <c r="D818" s="16">
        <v>45890</v>
      </c>
      <c r="E818" s="16"/>
      <c r="F818" s="14" t="s">
        <v>5649</v>
      </c>
      <c r="G818" s="14" t="s">
        <v>4501</v>
      </c>
      <c r="H818" s="14" t="s">
        <v>4502</v>
      </c>
      <c r="I818" s="15">
        <v>390</v>
      </c>
      <c r="J818" s="77">
        <v>3</v>
      </c>
      <c r="K818" s="92"/>
    </row>
    <row r="819" spans="1:11" ht="20" x14ac:dyDescent="0.25">
      <c r="A819" s="14" t="s">
        <v>3026</v>
      </c>
      <c r="B819" s="14" t="s">
        <v>5612</v>
      </c>
      <c r="C819" s="14" t="s">
        <v>5613</v>
      </c>
      <c r="D819" s="16">
        <v>45890</v>
      </c>
      <c r="E819" s="16"/>
      <c r="F819" s="14" t="s">
        <v>5614</v>
      </c>
      <c r="G819" s="14" t="s">
        <v>4424</v>
      </c>
      <c r="H819" s="14" t="s">
        <v>4425</v>
      </c>
      <c r="I819" s="15">
        <v>585</v>
      </c>
      <c r="J819" s="77">
        <v>5</v>
      </c>
      <c r="K819" s="92"/>
    </row>
    <row r="820" spans="1:11" ht="12.5" x14ac:dyDescent="0.25">
      <c r="A820" s="14" t="s">
        <v>3026</v>
      </c>
      <c r="B820" s="14" t="s">
        <v>5618</v>
      </c>
      <c r="C820" s="14" t="s">
        <v>5619</v>
      </c>
      <c r="D820" s="16">
        <v>45890</v>
      </c>
      <c r="E820" s="16"/>
      <c r="F820" s="14" t="s">
        <v>5620</v>
      </c>
      <c r="G820" s="14" t="s">
        <v>4424</v>
      </c>
      <c r="H820" s="14" t="s">
        <v>4425</v>
      </c>
      <c r="I820" s="15">
        <v>1155.46</v>
      </c>
      <c r="J820" s="77">
        <v>3</v>
      </c>
      <c r="K820" s="92"/>
    </row>
    <row r="821" spans="1:11" ht="12.5" x14ac:dyDescent="0.25">
      <c r="A821" s="14" t="s">
        <v>3026</v>
      </c>
      <c r="B821" s="14" t="s">
        <v>5609</v>
      </c>
      <c r="C821" s="14" t="s">
        <v>5610</v>
      </c>
      <c r="D821" s="16">
        <v>45890</v>
      </c>
      <c r="E821" s="16"/>
      <c r="F821" s="14" t="s">
        <v>5611</v>
      </c>
      <c r="G821" s="14" t="s">
        <v>4424</v>
      </c>
      <c r="H821" s="14" t="s">
        <v>4425</v>
      </c>
      <c r="I821" s="15">
        <v>1163.0999999999999</v>
      </c>
      <c r="J821" s="77">
        <v>3</v>
      </c>
      <c r="K821" s="92"/>
    </row>
    <row r="822" spans="1:11" ht="12.5" x14ac:dyDescent="0.25">
      <c r="A822" s="14" t="s">
        <v>3026</v>
      </c>
      <c r="B822" s="14" t="s">
        <v>5662</v>
      </c>
      <c r="C822" s="14" t="s">
        <v>5663</v>
      </c>
      <c r="D822" s="16">
        <v>45890</v>
      </c>
      <c r="E822" s="16"/>
      <c r="F822" s="14" t="s">
        <v>5664</v>
      </c>
      <c r="G822" s="14" t="s">
        <v>4273</v>
      </c>
      <c r="H822" s="14" t="s">
        <v>4274</v>
      </c>
      <c r="I822" s="15">
        <v>1430.08</v>
      </c>
      <c r="J822" s="77">
        <v>5</v>
      </c>
      <c r="K822" s="92"/>
    </row>
    <row r="823" spans="1:11" ht="20" x14ac:dyDescent="0.25">
      <c r="A823" s="14" t="s">
        <v>3026</v>
      </c>
      <c r="B823" s="14" t="s">
        <v>5676</v>
      </c>
      <c r="C823" s="14" t="s">
        <v>3647</v>
      </c>
      <c r="D823" s="16">
        <v>45890</v>
      </c>
      <c r="E823" s="16"/>
      <c r="F823" s="14" t="s">
        <v>5677</v>
      </c>
      <c r="G823" s="14" t="s">
        <v>3807</v>
      </c>
      <c r="H823" s="14" t="s">
        <v>3808</v>
      </c>
      <c r="I823" s="15">
        <v>1650</v>
      </c>
      <c r="J823" s="77" t="s">
        <v>3573</v>
      </c>
      <c r="K823" s="92"/>
    </row>
    <row r="824" spans="1:11" ht="20" x14ac:dyDescent="0.25">
      <c r="A824" s="14" t="s">
        <v>3026</v>
      </c>
      <c r="B824" s="14" t="s">
        <v>5656</v>
      </c>
      <c r="C824" s="14" t="s">
        <v>5657</v>
      </c>
      <c r="D824" s="16">
        <v>45890</v>
      </c>
      <c r="E824" s="16"/>
      <c r="F824" s="14" t="s">
        <v>5658</v>
      </c>
      <c r="G824" s="14" t="s">
        <v>4493</v>
      </c>
      <c r="H824" s="14" t="s">
        <v>4494</v>
      </c>
      <c r="I824" s="15">
        <v>1652.4</v>
      </c>
      <c r="J824" s="77">
        <v>3</v>
      </c>
      <c r="K824" s="92"/>
    </row>
    <row r="825" spans="1:11" ht="20" x14ac:dyDescent="0.25">
      <c r="A825" s="14" t="s">
        <v>3026</v>
      </c>
      <c r="B825" s="14" t="s">
        <v>5670</v>
      </c>
      <c r="C825" s="14" t="s">
        <v>3664</v>
      </c>
      <c r="D825" s="16">
        <v>45890</v>
      </c>
      <c r="E825" s="16"/>
      <c r="F825" s="14" t="s">
        <v>5671</v>
      </c>
      <c r="G825" s="14" t="s">
        <v>3794</v>
      </c>
      <c r="H825" s="14" t="s">
        <v>3795</v>
      </c>
      <c r="I825" s="15">
        <v>1700</v>
      </c>
      <c r="J825" s="77">
        <v>5</v>
      </c>
      <c r="K825" s="92"/>
    </row>
    <row r="826" spans="1:11" ht="12.5" x14ac:dyDescent="0.25">
      <c r="A826" s="14" t="s">
        <v>3026</v>
      </c>
      <c r="B826" s="14" t="s">
        <v>5641</v>
      </c>
      <c r="C826" s="14" t="s">
        <v>5642</v>
      </c>
      <c r="D826" s="16">
        <v>45890</v>
      </c>
      <c r="E826" s="16"/>
      <c r="F826" s="14" t="s">
        <v>5643</v>
      </c>
      <c r="G826" s="14" t="s">
        <v>4804</v>
      </c>
      <c r="H826" s="14" t="s">
        <v>4805</v>
      </c>
      <c r="I826" s="15">
        <v>2451.6999999999998</v>
      </c>
      <c r="J826" s="77">
        <v>3</v>
      </c>
      <c r="K826" s="92"/>
    </row>
    <row r="827" spans="1:11" ht="20" x14ac:dyDescent="0.25">
      <c r="A827" s="14" t="s">
        <v>3026</v>
      </c>
      <c r="B827" s="14" t="s">
        <v>5630</v>
      </c>
      <c r="C827" s="14" t="s">
        <v>5631</v>
      </c>
      <c r="D827" s="16">
        <v>45890</v>
      </c>
      <c r="E827" s="16"/>
      <c r="F827" s="14" t="s">
        <v>5632</v>
      </c>
      <c r="G827" s="14" t="s">
        <v>4489</v>
      </c>
      <c r="H827" s="14" t="s">
        <v>4490</v>
      </c>
      <c r="I827" s="15">
        <v>2483.84</v>
      </c>
      <c r="J827" s="77">
        <v>3</v>
      </c>
      <c r="K827" s="92"/>
    </row>
    <row r="828" spans="1:11" ht="12.5" x14ac:dyDescent="0.25">
      <c r="A828" s="14" t="s">
        <v>3026</v>
      </c>
      <c r="B828" s="14" t="s">
        <v>5659</v>
      </c>
      <c r="C828" s="14" t="s">
        <v>5660</v>
      </c>
      <c r="D828" s="16">
        <v>45890</v>
      </c>
      <c r="E828" s="16"/>
      <c r="F828" s="14" t="s">
        <v>5661</v>
      </c>
      <c r="G828" s="14" t="s">
        <v>4273</v>
      </c>
      <c r="H828" s="14" t="s">
        <v>4274</v>
      </c>
      <c r="I828" s="15">
        <v>3365</v>
      </c>
      <c r="J828" s="77">
        <v>5</v>
      </c>
      <c r="K828" s="92"/>
    </row>
    <row r="829" spans="1:11" ht="12.5" x14ac:dyDescent="0.25">
      <c r="A829" s="14" t="s">
        <v>3026</v>
      </c>
      <c r="B829" s="14" t="s">
        <v>5633</v>
      </c>
      <c r="C829" s="14" t="s">
        <v>5634</v>
      </c>
      <c r="D829" s="16">
        <v>45890</v>
      </c>
      <c r="E829" s="16"/>
      <c r="F829" s="14" t="s">
        <v>5635</v>
      </c>
      <c r="G829" s="14" t="s">
        <v>5636</v>
      </c>
      <c r="H829" s="14" t="s">
        <v>5637</v>
      </c>
      <c r="I829" s="15">
        <v>4331.7</v>
      </c>
      <c r="J829" s="77">
        <v>5</v>
      </c>
      <c r="K829" s="92"/>
    </row>
    <row r="830" spans="1:11" ht="12.5" x14ac:dyDescent="0.25">
      <c r="A830" s="14" t="s">
        <v>3026</v>
      </c>
      <c r="B830" s="14" t="s">
        <v>5653</v>
      </c>
      <c r="C830" s="14" t="s">
        <v>5654</v>
      </c>
      <c r="D830" s="16">
        <v>45890</v>
      </c>
      <c r="E830" s="16"/>
      <c r="F830" s="14" t="s">
        <v>5655</v>
      </c>
      <c r="G830" s="14" t="s">
        <v>4601</v>
      </c>
      <c r="H830" s="14" t="s">
        <v>4602</v>
      </c>
      <c r="I830" s="15">
        <v>4346.82</v>
      </c>
      <c r="J830" s="77">
        <v>5</v>
      </c>
      <c r="K830" s="92"/>
    </row>
    <row r="831" spans="1:11" ht="20" x14ac:dyDescent="0.25">
      <c r="A831" s="14" t="s">
        <v>3026</v>
      </c>
      <c r="B831" s="14" t="s">
        <v>5672</v>
      </c>
      <c r="C831" s="14" t="s">
        <v>3691</v>
      </c>
      <c r="D831" s="16">
        <v>45890</v>
      </c>
      <c r="E831" s="16"/>
      <c r="F831" s="14" t="s">
        <v>5673</v>
      </c>
      <c r="G831" s="14" t="s">
        <v>3134</v>
      </c>
      <c r="H831" s="14" t="s">
        <v>3135</v>
      </c>
      <c r="I831" s="15">
        <v>6000</v>
      </c>
      <c r="J831" s="77">
        <v>3</v>
      </c>
      <c r="K831" s="92"/>
    </row>
    <row r="832" spans="1:11" ht="20" x14ac:dyDescent="0.25">
      <c r="A832" s="14" t="s">
        <v>3026</v>
      </c>
      <c r="B832" s="14" t="s">
        <v>5674</v>
      </c>
      <c r="C832" s="14" t="s">
        <v>3621</v>
      </c>
      <c r="D832" s="16">
        <v>45890</v>
      </c>
      <c r="E832" s="16"/>
      <c r="F832" s="14" t="s">
        <v>5675</v>
      </c>
      <c r="G832" s="14" t="s">
        <v>3131</v>
      </c>
      <c r="H832" s="14" t="s">
        <v>3132</v>
      </c>
      <c r="I832" s="15">
        <v>6000</v>
      </c>
      <c r="J832" s="77">
        <v>3</v>
      </c>
      <c r="K832" s="92"/>
    </row>
    <row r="833" spans="1:11" ht="12.5" x14ac:dyDescent="0.25">
      <c r="A833" s="14" t="s">
        <v>3026</v>
      </c>
      <c r="B833" s="14" t="s">
        <v>5668</v>
      </c>
      <c r="C833" s="14" t="s">
        <v>3718</v>
      </c>
      <c r="D833" s="16">
        <v>45890</v>
      </c>
      <c r="E833" s="16"/>
      <c r="F833" s="14" t="s">
        <v>5669</v>
      </c>
      <c r="G833" s="14" t="s">
        <v>4714</v>
      </c>
      <c r="H833" s="14" t="s">
        <v>4715</v>
      </c>
      <c r="I833" s="15">
        <v>10362</v>
      </c>
      <c r="J833" s="77">
        <v>3</v>
      </c>
      <c r="K833" s="92"/>
    </row>
    <row r="834" spans="1:11" ht="12.5" x14ac:dyDescent="0.25">
      <c r="A834" s="14" t="s">
        <v>3026</v>
      </c>
      <c r="B834" s="14" t="s">
        <v>5650</v>
      </c>
      <c r="C834" s="14" t="s">
        <v>5651</v>
      </c>
      <c r="D834" s="16">
        <v>45890</v>
      </c>
      <c r="E834" s="16"/>
      <c r="F834" s="14" t="s">
        <v>5652</v>
      </c>
      <c r="G834" s="14" t="s">
        <v>4007</v>
      </c>
      <c r="H834" s="14" t="s">
        <v>4008</v>
      </c>
      <c r="I834" s="15">
        <v>13239.37</v>
      </c>
      <c r="J834" s="77">
        <v>3</v>
      </c>
      <c r="K834" s="92"/>
    </row>
    <row r="835" spans="1:11" ht="12.5" x14ac:dyDescent="0.25">
      <c r="A835" s="14" t="s">
        <v>3026</v>
      </c>
      <c r="B835" s="14" t="s">
        <v>5615</v>
      </c>
      <c r="C835" s="14" t="s">
        <v>5616</v>
      </c>
      <c r="D835" s="16">
        <v>45890</v>
      </c>
      <c r="E835" s="16"/>
      <c r="F835" s="14" t="s">
        <v>5617</v>
      </c>
      <c r="G835" s="14" t="s">
        <v>4424</v>
      </c>
      <c r="H835" s="14" t="s">
        <v>4425</v>
      </c>
      <c r="I835" s="15">
        <v>14823.94</v>
      </c>
      <c r="J835" s="77">
        <v>3</v>
      </c>
      <c r="K835" s="92"/>
    </row>
    <row r="836" spans="1:11" ht="12.5" x14ac:dyDescent="0.25">
      <c r="A836" s="14" t="s">
        <v>3026</v>
      </c>
      <c r="B836" s="14" t="s">
        <v>5621</v>
      </c>
      <c r="C836" s="14" t="s">
        <v>5622</v>
      </c>
      <c r="D836" s="16">
        <v>45890</v>
      </c>
      <c r="E836" s="16"/>
      <c r="F836" s="14" t="s">
        <v>5623</v>
      </c>
      <c r="G836" s="14" t="s">
        <v>4424</v>
      </c>
      <c r="H836" s="14" t="s">
        <v>4425</v>
      </c>
      <c r="I836" s="15">
        <v>15765</v>
      </c>
      <c r="J836" s="77">
        <v>3</v>
      </c>
      <c r="K836" s="92"/>
    </row>
    <row r="837" spans="1:11" ht="12.5" x14ac:dyDescent="0.25">
      <c r="A837" s="14" t="s">
        <v>3026</v>
      </c>
      <c r="B837" s="14" t="s">
        <v>5624</v>
      </c>
      <c r="C837" s="14" t="s">
        <v>5625</v>
      </c>
      <c r="D837" s="16">
        <v>45890</v>
      </c>
      <c r="E837" s="16"/>
      <c r="F837" s="14" t="s">
        <v>5626</v>
      </c>
      <c r="G837" s="14" t="s">
        <v>4424</v>
      </c>
      <c r="H837" s="14" t="s">
        <v>4425</v>
      </c>
      <c r="I837" s="15">
        <v>17883.93</v>
      </c>
      <c r="J837" s="77">
        <v>3</v>
      </c>
      <c r="K837" s="92"/>
    </row>
    <row r="838" spans="1:11" ht="12.5" x14ac:dyDescent="0.25">
      <c r="A838" s="14" t="s">
        <v>3026</v>
      </c>
      <c r="B838" s="14" t="s">
        <v>5638</v>
      </c>
      <c r="C838" s="14" t="s">
        <v>5639</v>
      </c>
      <c r="D838" s="16">
        <v>45890</v>
      </c>
      <c r="E838" s="16"/>
      <c r="F838" s="14" t="s">
        <v>5640</v>
      </c>
      <c r="G838" s="14" t="s">
        <v>4273</v>
      </c>
      <c r="H838" s="14" t="s">
        <v>4274</v>
      </c>
      <c r="I838" s="15">
        <v>22285.37</v>
      </c>
      <c r="J838" s="77">
        <v>5</v>
      </c>
      <c r="K838" s="92"/>
    </row>
    <row r="839" spans="1:11" ht="12.5" x14ac:dyDescent="0.25">
      <c r="A839" s="14" t="s">
        <v>3026</v>
      </c>
      <c r="B839" s="14" t="s">
        <v>5665</v>
      </c>
      <c r="C839" s="14" t="s">
        <v>5666</v>
      </c>
      <c r="D839" s="16">
        <v>45890</v>
      </c>
      <c r="E839" s="16"/>
      <c r="F839" s="14" t="s">
        <v>5667</v>
      </c>
      <c r="G839" s="14" t="s">
        <v>4273</v>
      </c>
      <c r="H839" s="14" t="s">
        <v>4274</v>
      </c>
      <c r="I839" s="15">
        <v>26392.68</v>
      </c>
      <c r="J839" s="77">
        <v>5</v>
      </c>
      <c r="K839" s="92"/>
    </row>
    <row r="840" spans="1:11" ht="12.5" x14ac:dyDescent="0.25">
      <c r="A840" s="14" t="s">
        <v>3026</v>
      </c>
      <c r="B840" s="14" t="s">
        <v>5627</v>
      </c>
      <c r="C840" s="14" t="s">
        <v>5628</v>
      </c>
      <c r="D840" s="16">
        <v>45890</v>
      </c>
      <c r="E840" s="16"/>
      <c r="F840" s="14" t="s">
        <v>5629</v>
      </c>
      <c r="G840" s="14" t="s">
        <v>4424</v>
      </c>
      <c r="H840" s="14" t="s">
        <v>4425</v>
      </c>
      <c r="I840" s="15">
        <v>62484.22</v>
      </c>
      <c r="J840" s="77">
        <v>3</v>
      </c>
      <c r="K840" s="92"/>
    </row>
    <row r="841" spans="1:11" ht="20" x14ac:dyDescent="0.25">
      <c r="A841" s="14" t="s">
        <v>3026</v>
      </c>
      <c r="B841" s="14">
        <v>5125002668</v>
      </c>
      <c r="C841" s="14">
        <v>5020254143</v>
      </c>
      <c r="D841" s="16">
        <v>45894</v>
      </c>
      <c r="E841" s="16"/>
      <c r="F841" s="14" t="s">
        <v>3051</v>
      </c>
      <c r="G841" s="14" t="s">
        <v>4125</v>
      </c>
      <c r="H841" s="14" t="s">
        <v>4126</v>
      </c>
      <c r="I841" s="15">
        <v>13850</v>
      </c>
      <c r="J841" s="77">
        <v>3</v>
      </c>
      <c r="K841" s="92"/>
    </row>
    <row r="842" spans="1:11" ht="12.5" x14ac:dyDescent="0.25">
      <c r="A842" s="14" t="s">
        <v>3026</v>
      </c>
      <c r="B842" s="14" t="s">
        <v>5680</v>
      </c>
      <c r="C842" s="14" t="s">
        <v>4990</v>
      </c>
      <c r="D842" s="16">
        <v>45895</v>
      </c>
      <c r="E842" s="16"/>
      <c r="F842" s="14" t="s">
        <v>5681</v>
      </c>
      <c r="G842" s="14" t="s">
        <v>5682</v>
      </c>
      <c r="H842" s="14" t="s">
        <v>5683</v>
      </c>
      <c r="I842" s="15">
        <v>465</v>
      </c>
      <c r="J842" s="77">
        <v>5</v>
      </c>
      <c r="K842" s="92"/>
    </row>
    <row r="843" spans="1:11" ht="20" x14ac:dyDescent="0.25">
      <c r="A843" s="14" t="s">
        <v>3026</v>
      </c>
      <c r="B843" s="14" t="s">
        <v>5684</v>
      </c>
      <c r="C843" s="14" t="s">
        <v>5685</v>
      </c>
      <c r="D843" s="16">
        <v>45895</v>
      </c>
      <c r="E843" s="16"/>
      <c r="F843" s="14" t="s">
        <v>5686</v>
      </c>
      <c r="G843" s="14" t="s">
        <v>5687</v>
      </c>
      <c r="H843" s="14" t="s">
        <v>3458</v>
      </c>
      <c r="I843" s="15">
        <v>960</v>
      </c>
      <c r="J843" s="77" t="s">
        <v>3573</v>
      </c>
      <c r="K843" s="92"/>
    </row>
    <row r="844" spans="1:11" ht="12.5" x14ac:dyDescent="0.25">
      <c r="A844" s="14" t="s">
        <v>3026</v>
      </c>
      <c r="B844" s="14" t="s">
        <v>5688</v>
      </c>
      <c r="C844" s="14" t="s">
        <v>5538</v>
      </c>
      <c r="D844" s="16">
        <v>45895</v>
      </c>
      <c r="E844" s="16"/>
      <c r="F844" s="14" t="s">
        <v>5689</v>
      </c>
      <c r="G844" s="14" t="s">
        <v>3787</v>
      </c>
      <c r="H844" s="14" t="s">
        <v>3788</v>
      </c>
      <c r="I844" s="15">
        <v>3700</v>
      </c>
      <c r="J844" s="77">
        <v>3</v>
      </c>
      <c r="K844" s="92"/>
    </row>
    <row r="845" spans="1:11" ht="12.5" x14ac:dyDescent="0.25">
      <c r="A845" s="14" t="s">
        <v>3026</v>
      </c>
      <c r="B845" s="14" t="s">
        <v>5678</v>
      </c>
      <c r="C845" s="14" t="s">
        <v>3629</v>
      </c>
      <c r="D845" s="16">
        <v>45895</v>
      </c>
      <c r="E845" s="16"/>
      <c r="F845" s="14" t="s">
        <v>5679</v>
      </c>
      <c r="G845" s="14" t="s">
        <v>3827</v>
      </c>
      <c r="H845" s="14" t="s">
        <v>3828</v>
      </c>
      <c r="I845" s="15">
        <v>8000</v>
      </c>
      <c r="J845" s="77">
        <v>3</v>
      </c>
      <c r="K845" s="92"/>
    </row>
    <row r="846" spans="1:11" ht="20" x14ac:dyDescent="0.25">
      <c r="A846" s="14" t="s">
        <v>3026</v>
      </c>
      <c r="B846" s="14"/>
      <c r="C846" s="14"/>
      <c r="D846" s="16">
        <v>45895</v>
      </c>
      <c r="E846" s="16"/>
      <c r="F846" s="14" t="s">
        <v>3043</v>
      </c>
      <c r="G846" s="14"/>
      <c r="H846" s="14" t="s">
        <v>3030</v>
      </c>
      <c r="I846" s="15">
        <v>39556.480000000003</v>
      </c>
      <c r="J846" s="77">
        <v>4</v>
      </c>
      <c r="K846" s="92"/>
    </row>
    <row r="847" spans="1:11" ht="12.5" x14ac:dyDescent="0.25">
      <c r="A847" s="14" t="s">
        <v>3026</v>
      </c>
      <c r="B847" s="14" t="s">
        <v>5700</v>
      </c>
      <c r="C847" s="14" t="s">
        <v>3596</v>
      </c>
      <c r="D847" s="16">
        <v>45897</v>
      </c>
      <c r="E847" s="16"/>
      <c r="F847" s="14" t="s">
        <v>5701</v>
      </c>
      <c r="G847" s="14" t="s">
        <v>5702</v>
      </c>
      <c r="H847" s="14" t="s">
        <v>5703</v>
      </c>
      <c r="I847" s="15">
        <v>60</v>
      </c>
      <c r="J847" s="77" t="s">
        <v>3573</v>
      </c>
      <c r="K847" s="92"/>
    </row>
    <row r="848" spans="1:11" ht="12.5" x14ac:dyDescent="0.25">
      <c r="A848" s="14" t="s">
        <v>3026</v>
      </c>
      <c r="B848" s="14" t="s">
        <v>5777</v>
      </c>
      <c r="C848" s="14" t="s">
        <v>3621</v>
      </c>
      <c r="D848" s="16">
        <v>45897</v>
      </c>
      <c r="E848" s="16"/>
      <c r="F848" s="14" t="s">
        <v>5692</v>
      </c>
      <c r="G848" s="14" t="s">
        <v>5778</v>
      </c>
      <c r="H848" s="14" t="s">
        <v>5779</v>
      </c>
      <c r="I848" s="15">
        <v>116</v>
      </c>
      <c r="J848" s="77" t="s">
        <v>3573</v>
      </c>
      <c r="K848" s="92"/>
    </row>
    <row r="849" spans="1:11" ht="12.5" x14ac:dyDescent="0.25">
      <c r="A849" s="14" t="s">
        <v>3026</v>
      </c>
      <c r="B849" s="14" t="s">
        <v>5822</v>
      </c>
      <c r="C849" s="14" t="s">
        <v>5575</v>
      </c>
      <c r="D849" s="16">
        <v>45897</v>
      </c>
      <c r="E849" s="16"/>
      <c r="F849" s="14" t="s">
        <v>5692</v>
      </c>
      <c r="G849" s="14" t="s">
        <v>5823</v>
      </c>
      <c r="H849" s="14" t="s">
        <v>5824</v>
      </c>
      <c r="I849" s="15">
        <v>116</v>
      </c>
      <c r="J849" s="77" t="s">
        <v>3573</v>
      </c>
      <c r="K849" s="92"/>
    </row>
    <row r="850" spans="1:11" ht="12.5" x14ac:dyDescent="0.25">
      <c r="A850" s="14" t="s">
        <v>3026</v>
      </c>
      <c r="B850" s="14" t="s">
        <v>5835</v>
      </c>
      <c r="C850" s="14" t="s">
        <v>3647</v>
      </c>
      <c r="D850" s="16">
        <v>45897</v>
      </c>
      <c r="E850" s="16"/>
      <c r="F850" s="14" t="s">
        <v>5692</v>
      </c>
      <c r="G850" s="14" t="s">
        <v>5836</v>
      </c>
      <c r="H850" s="14" t="s">
        <v>5837</v>
      </c>
      <c r="I850" s="15">
        <v>116</v>
      </c>
      <c r="J850" s="77" t="s">
        <v>3573</v>
      </c>
      <c r="K850" s="92"/>
    </row>
    <row r="851" spans="1:11" ht="12.5" x14ac:dyDescent="0.25">
      <c r="A851" s="14" t="s">
        <v>3026</v>
      </c>
      <c r="B851" s="14" t="s">
        <v>5723</v>
      </c>
      <c r="C851" s="14" t="s">
        <v>3964</v>
      </c>
      <c r="D851" s="16">
        <v>45897</v>
      </c>
      <c r="E851" s="16"/>
      <c r="F851" s="14" t="s">
        <v>5724</v>
      </c>
      <c r="G851" s="14" t="s">
        <v>5721</v>
      </c>
      <c r="H851" s="14" t="s">
        <v>5722</v>
      </c>
      <c r="I851" s="15">
        <v>126</v>
      </c>
      <c r="J851" s="77" t="s">
        <v>3573</v>
      </c>
      <c r="K851" s="92"/>
    </row>
    <row r="852" spans="1:11" ht="12.5" x14ac:dyDescent="0.25">
      <c r="A852" s="14" t="s">
        <v>3026</v>
      </c>
      <c r="B852" s="14" t="s">
        <v>5690</v>
      </c>
      <c r="C852" s="14" t="s">
        <v>5691</v>
      </c>
      <c r="D852" s="16">
        <v>45897</v>
      </c>
      <c r="E852" s="16"/>
      <c r="F852" s="14" t="s">
        <v>5692</v>
      </c>
      <c r="G852" s="14" t="s">
        <v>5693</v>
      </c>
      <c r="H852" s="14" t="s">
        <v>5694</v>
      </c>
      <c r="I852" s="15">
        <v>195</v>
      </c>
      <c r="J852" s="77" t="s">
        <v>3573</v>
      </c>
      <c r="K852" s="92"/>
    </row>
    <row r="853" spans="1:11" ht="12.5" x14ac:dyDescent="0.25">
      <c r="A853" s="14" t="s">
        <v>3026</v>
      </c>
      <c r="B853" s="14" t="s">
        <v>5741</v>
      </c>
      <c r="C853" s="14" t="s">
        <v>5742</v>
      </c>
      <c r="D853" s="16">
        <v>45897</v>
      </c>
      <c r="E853" s="16"/>
      <c r="F853" s="14" t="s">
        <v>5692</v>
      </c>
      <c r="G853" s="14" t="s">
        <v>5743</v>
      </c>
      <c r="H853" s="14" t="s">
        <v>5744</v>
      </c>
      <c r="I853" s="15">
        <v>195</v>
      </c>
      <c r="J853" s="77" t="s">
        <v>3573</v>
      </c>
      <c r="K853" s="92"/>
    </row>
    <row r="854" spans="1:11" ht="12.5" x14ac:dyDescent="0.25">
      <c r="A854" s="14" t="s">
        <v>3026</v>
      </c>
      <c r="B854" s="14" t="s">
        <v>5799</v>
      </c>
      <c r="C854" s="14" t="s">
        <v>5800</v>
      </c>
      <c r="D854" s="16">
        <v>45897</v>
      </c>
      <c r="E854" s="16"/>
      <c r="F854" s="14" t="s">
        <v>5692</v>
      </c>
      <c r="G854" s="14" t="s">
        <v>5472</v>
      </c>
      <c r="H854" s="14" t="s">
        <v>5473</v>
      </c>
      <c r="I854" s="15">
        <v>195</v>
      </c>
      <c r="J854" s="77" t="s">
        <v>3573</v>
      </c>
      <c r="K854" s="92"/>
    </row>
    <row r="855" spans="1:11" ht="12.5" x14ac:dyDescent="0.25">
      <c r="A855" s="14" t="s">
        <v>3026</v>
      </c>
      <c r="B855" s="14" t="s">
        <v>5819</v>
      </c>
      <c r="C855" s="14" t="s">
        <v>5575</v>
      </c>
      <c r="D855" s="16">
        <v>45897</v>
      </c>
      <c r="E855" s="16"/>
      <c r="F855" s="14" t="s">
        <v>5692</v>
      </c>
      <c r="G855" s="14" t="s">
        <v>5820</v>
      </c>
      <c r="H855" s="14" t="s">
        <v>5821</v>
      </c>
      <c r="I855" s="15">
        <v>195</v>
      </c>
      <c r="J855" s="77" t="s">
        <v>3573</v>
      </c>
      <c r="K855" s="92"/>
    </row>
    <row r="856" spans="1:11" ht="12.5" x14ac:dyDescent="0.25">
      <c r="A856" s="14" t="s">
        <v>3026</v>
      </c>
      <c r="B856" s="14" t="s">
        <v>5708</v>
      </c>
      <c r="C856" s="14" t="s">
        <v>5709</v>
      </c>
      <c r="D856" s="16">
        <v>45897</v>
      </c>
      <c r="E856" s="16"/>
      <c r="F856" s="14" t="s">
        <v>5710</v>
      </c>
      <c r="G856" s="14" t="s">
        <v>5711</v>
      </c>
      <c r="H856" s="14" t="s">
        <v>5712</v>
      </c>
      <c r="I856" s="15">
        <v>201</v>
      </c>
      <c r="J856" s="77" t="s">
        <v>3573</v>
      </c>
      <c r="K856" s="92"/>
    </row>
    <row r="857" spans="1:11" ht="12.5" x14ac:dyDescent="0.25">
      <c r="A857" s="14" t="s">
        <v>3026</v>
      </c>
      <c r="B857" s="14" t="s">
        <v>5762</v>
      </c>
      <c r="C857" s="14" t="s">
        <v>5763</v>
      </c>
      <c r="D857" s="16">
        <v>45897</v>
      </c>
      <c r="E857" s="16"/>
      <c r="F857" s="14" t="s">
        <v>5764</v>
      </c>
      <c r="G857" s="14" t="s">
        <v>3844</v>
      </c>
      <c r="H857" s="14" t="s">
        <v>3845</v>
      </c>
      <c r="I857" s="15">
        <v>201</v>
      </c>
      <c r="J857" s="77" t="s">
        <v>3573</v>
      </c>
      <c r="K857" s="92"/>
    </row>
    <row r="858" spans="1:11" ht="12.5" x14ac:dyDescent="0.25">
      <c r="A858" s="14" t="s">
        <v>3026</v>
      </c>
      <c r="B858" s="14" t="s">
        <v>5765</v>
      </c>
      <c r="C858" s="14" t="s">
        <v>5766</v>
      </c>
      <c r="D858" s="16">
        <v>45897</v>
      </c>
      <c r="E858" s="16"/>
      <c r="F858" s="14" t="s">
        <v>5692</v>
      </c>
      <c r="G858" s="14" t="s">
        <v>5767</v>
      </c>
      <c r="H858" s="14" t="s">
        <v>5768</v>
      </c>
      <c r="I858" s="15">
        <v>201</v>
      </c>
      <c r="J858" s="77" t="s">
        <v>3573</v>
      </c>
      <c r="K858" s="92"/>
    </row>
    <row r="859" spans="1:11" ht="12.5" x14ac:dyDescent="0.25">
      <c r="A859" s="14" t="s">
        <v>3026</v>
      </c>
      <c r="B859" s="14" t="s">
        <v>5784</v>
      </c>
      <c r="C859" s="14" t="s">
        <v>3656</v>
      </c>
      <c r="D859" s="16">
        <v>45897</v>
      </c>
      <c r="E859" s="16"/>
      <c r="F859" s="14" t="s">
        <v>5785</v>
      </c>
      <c r="G859" s="14" t="s">
        <v>3837</v>
      </c>
      <c r="H859" s="14" t="s">
        <v>3838</v>
      </c>
      <c r="I859" s="15">
        <v>201</v>
      </c>
      <c r="J859" s="77" t="s">
        <v>3573</v>
      </c>
      <c r="K859" s="92"/>
    </row>
    <row r="860" spans="1:11" ht="20" x14ac:dyDescent="0.25">
      <c r="A860" s="14" t="s">
        <v>3026</v>
      </c>
      <c r="B860" s="14" t="s">
        <v>5807</v>
      </c>
      <c r="C860" s="14" t="s">
        <v>3752</v>
      </c>
      <c r="D860" s="16">
        <v>45897</v>
      </c>
      <c r="E860" s="16"/>
      <c r="F860" s="14" t="s">
        <v>5808</v>
      </c>
      <c r="G860" s="14" t="s">
        <v>5805</v>
      </c>
      <c r="H860" s="14" t="s">
        <v>5806</v>
      </c>
      <c r="I860" s="15">
        <v>210</v>
      </c>
      <c r="J860" s="77" t="s">
        <v>3573</v>
      </c>
      <c r="K860" s="92"/>
    </row>
    <row r="861" spans="1:11" ht="12.5" x14ac:dyDescent="0.25">
      <c r="A861" s="14" t="s">
        <v>3026</v>
      </c>
      <c r="B861" s="14" t="s">
        <v>5725</v>
      </c>
      <c r="C861" s="14" t="s">
        <v>5726</v>
      </c>
      <c r="D861" s="16">
        <v>45897</v>
      </c>
      <c r="E861" s="16"/>
      <c r="F861" s="14" t="s">
        <v>5692</v>
      </c>
      <c r="G861" s="14" t="s">
        <v>5727</v>
      </c>
      <c r="H861" s="14" t="s">
        <v>5728</v>
      </c>
      <c r="I861" s="15">
        <v>236</v>
      </c>
      <c r="J861" s="77" t="s">
        <v>3573</v>
      </c>
      <c r="K861" s="92"/>
    </row>
    <row r="862" spans="1:11" ht="12.5" x14ac:dyDescent="0.25">
      <c r="A862" s="14" t="s">
        <v>3026</v>
      </c>
      <c r="B862" s="14" t="s">
        <v>5738</v>
      </c>
      <c r="C862" s="14" t="s">
        <v>5739</v>
      </c>
      <c r="D862" s="16">
        <v>45897</v>
      </c>
      <c r="E862" s="16"/>
      <c r="F862" s="14" t="s">
        <v>5740</v>
      </c>
      <c r="G862" s="14" t="s">
        <v>5736</v>
      </c>
      <c r="H862" s="14" t="s">
        <v>5737</v>
      </c>
      <c r="I862" s="15">
        <v>236</v>
      </c>
      <c r="J862" s="77" t="s">
        <v>3573</v>
      </c>
      <c r="K862" s="92"/>
    </row>
    <row r="863" spans="1:11" ht="12.5" x14ac:dyDescent="0.25">
      <c r="A863" s="14" t="s">
        <v>3026</v>
      </c>
      <c r="B863" s="14" t="s">
        <v>5780</v>
      </c>
      <c r="C863" s="14" t="s">
        <v>5781</v>
      </c>
      <c r="D863" s="16">
        <v>45897</v>
      </c>
      <c r="E863" s="16"/>
      <c r="F863" s="14" t="s">
        <v>5740</v>
      </c>
      <c r="G863" s="14" t="s">
        <v>5782</v>
      </c>
      <c r="H863" s="14" t="s">
        <v>5783</v>
      </c>
      <c r="I863" s="15">
        <v>236</v>
      </c>
      <c r="J863" s="77" t="s">
        <v>3573</v>
      </c>
      <c r="K863" s="92"/>
    </row>
    <row r="864" spans="1:11" ht="12.5" x14ac:dyDescent="0.25">
      <c r="A864" s="14" t="s">
        <v>3026</v>
      </c>
      <c r="B864" s="14" t="s">
        <v>5803</v>
      </c>
      <c r="C864" s="14" t="s">
        <v>5804</v>
      </c>
      <c r="D864" s="16">
        <v>45897</v>
      </c>
      <c r="E864" s="16"/>
      <c r="F864" s="14" t="s">
        <v>5692</v>
      </c>
      <c r="G864" s="14" t="s">
        <v>5805</v>
      </c>
      <c r="H864" s="14" t="s">
        <v>5806</v>
      </c>
      <c r="I864" s="15">
        <v>236</v>
      </c>
      <c r="J864" s="77" t="s">
        <v>3573</v>
      </c>
      <c r="K864" s="92"/>
    </row>
    <row r="865" spans="1:11" ht="12.5" x14ac:dyDescent="0.25">
      <c r="A865" s="14" t="s">
        <v>3026</v>
      </c>
      <c r="B865" s="14" t="s">
        <v>5704</v>
      </c>
      <c r="C865" s="14" t="s">
        <v>5705</v>
      </c>
      <c r="D865" s="16">
        <v>45897</v>
      </c>
      <c r="E865" s="16"/>
      <c r="F865" s="14" t="s">
        <v>5692</v>
      </c>
      <c r="G865" s="14" t="s">
        <v>5706</v>
      </c>
      <c r="H865" s="14" t="s">
        <v>5707</v>
      </c>
      <c r="I865" s="15">
        <v>258</v>
      </c>
      <c r="J865" s="77" t="s">
        <v>3573</v>
      </c>
      <c r="K865" s="92"/>
    </row>
    <row r="866" spans="1:11" ht="12.5" x14ac:dyDescent="0.25">
      <c r="A866" s="14" t="s">
        <v>3026</v>
      </c>
      <c r="B866" s="14" t="s">
        <v>5729</v>
      </c>
      <c r="C866" s="14" t="s">
        <v>5730</v>
      </c>
      <c r="D866" s="16">
        <v>45897</v>
      </c>
      <c r="E866" s="16"/>
      <c r="F866" s="14" t="s">
        <v>5731</v>
      </c>
      <c r="G866" s="14" t="s">
        <v>5732</v>
      </c>
      <c r="H866" s="14" t="s">
        <v>5733</v>
      </c>
      <c r="I866" s="15">
        <v>258</v>
      </c>
      <c r="J866" s="77" t="s">
        <v>3573</v>
      </c>
      <c r="K866" s="92"/>
    </row>
    <row r="867" spans="1:11" ht="12.5" x14ac:dyDescent="0.25">
      <c r="A867" s="14" t="s">
        <v>3026</v>
      </c>
      <c r="B867" s="14" t="s">
        <v>5745</v>
      </c>
      <c r="C867" s="14" t="s">
        <v>5746</v>
      </c>
      <c r="D867" s="16">
        <v>45897</v>
      </c>
      <c r="E867" s="16"/>
      <c r="F867" s="14" t="s">
        <v>5731</v>
      </c>
      <c r="G867" s="14" t="s">
        <v>5743</v>
      </c>
      <c r="H867" s="14" t="s">
        <v>5744</v>
      </c>
      <c r="I867" s="15">
        <v>258</v>
      </c>
      <c r="J867" s="77" t="s">
        <v>3573</v>
      </c>
      <c r="K867" s="92"/>
    </row>
    <row r="868" spans="1:11" ht="12.5" x14ac:dyDescent="0.25">
      <c r="A868" s="14" t="s">
        <v>3026</v>
      </c>
      <c r="B868" s="14" t="s">
        <v>5752</v>
      </c>
      <c r="C868" s="14" t="s">
        <v>5753</v>
      </c>
      <c r="D868" s="16">
        <v>45897</v>
      </c>
      <c r="E868" s="16"/>
      <c r="F868" s="14" t="s">
        <v>5731</v>
      </c>
      <c r="G868" s="14" t="s">
        <v>5754</v>
      </c>
      <c r="H868" s="14" t="s">
        <v>5755</v>
      </c>
      <c r="I868" s="15">
        <v>258</v>
      </c>
      <c r="J868" s="77" t="s">
        <v>3573</v>
      </c>
      <c r="K868" s="92"/>
    </row>
    <row r="869" spans="1:11" ht="12.5" x14ac:dyDescent="0.25">
      <c r="A869" s="14" t="s">
        <v>3026</v>
      </c>
      <c r="B869" s="14" t="s">
        <v>5789</v>
      </c>
      <c r="C869" s="14" t="s">
        <v>3671</v>
      </c>
      <c r="D869" s="16">
        <v>45897</v>
      </c>
      <c r="E869" s="16"/>
      <c r="F869" s="14" t="s">
        <v>5731</v>
      </c>
      <c r="G869" s="14" t="s">
        <v>5790</v>
      </c>
      <c r="H869" s="14" t="s">
        <v>5791</v>
      </c>
      <c r="I869" s="15">
        <v>258</v>
      </c>
      <c r="J869" s="77" t="s">
        <v>3573</v>
      </c>
      <c r="K869" s="92"/>
    </row>
    <row r="870" spans="1:11" ht="12.5" x14ac:dyDescent="0.25">
      <c r="A870" s="14" t="s">
        <v>3026</v>
      </c>
      <c r="B870" s="14" t="s">
        <v>5795</v>
      </c>
      <c r="C870" s="14" t="s">
        <v>3654</v>
      </c>
      <c r="D870" s="16">
        <v>45897</v>
      </c>
      <c r="E870" s="16"/>
      <c r="F870" s="14" t="s">
        <v>5796</v>
      </c>
      <c r="G870" s="14" t="s">
        <v>5797</v>
      </c>
      <c r="H870" s="14" t="s">
        <v>5798</v>
      </c>
      <c r="I870" s="15">
        <v>258</v>
      </c>
      <c r="J870" s="77" t="s">
        <v>3573</v>
      </c>
      <c r="K870" s="92"/>
    </row>
    <row r="871" spans="1:11" ht="12.5" x14ac:dyDescent="0.25">
      <c r="A871" s="14" t="s">
        <v>3026</v>
      </c>
      <c r="B871" s="14" t="s">
        <v>5801</v>
      </c>
      <c r="C871" s="14" t="s">
        <v>3671</v>
      </c>
      <c r="D871" s="16">
        <v>45897</v>
      </c>
      <c r="E871" s="16"/>
      <c r="F871" s="14" t="s">
        <v>5692</v>
      </c>
      <c r="G871" s="14">
        <v>54924839</v>
      </c>
      <c r="H871" s="14" t="s">
        <v>5802</v>
      </c>
      <c r="I871" s="15">
        <v>258</v>
      </c>
      <c r="J871" s="77" t="s">
        <v>3573</v>
      </c>
      <c r="K871" s="92"/>
    </row>
    <row r="872" spans="1:11" ht="12.5" x14ac:dyDescent="0.25">
      <c r="A872" s="14" t="s">
        <v>3026</v>
      </c>
      <c r="B872" s="14" t="s">
        <v>5825</v>
      </c>
      <c r="C872" s="14" t="s">
        <v>5816</v>
      </c>
      <c r="D872" s="16">
        <v>45897</v>
      </c>
      <c r="E872" s="16"/>
      <c r="F872" s="14" t="s">
        <v>5692</v>
      </c>
      <c r="G872" s="14" t="s">
        <v>5826</v>
      </c>
      <c r="H872" s="14" t="s">
        <v>5827</v>
      </c>
      <c r="I872" s="15">
        <v>258</v>
      </c>
      <c r="J872" s="77" t="s">
        <v>3573</v>
      </c>
      <c r="K872" s="92"/>
    </row>
    <row r="873" spans="1:11" ht="12.5" x14ac:dyDescent="0.25">
      <c r="A873" s="14" t="s">
        <v>3026</v>
      </c>
      <c r="B873" s="14" t="s">
        <v>5695</v>
      </c>
      <c r="C873" s="14" t="s">
        <v>5696</v>
      </c>
      <c r="D873" s="16">
        <v>45897</v>
      </c>
      <c r="E873" s="16"/>
      <c r="F873" s="14" t="s">
        <v>5697</v>
      </c>
      <c r="G873" s="14" t="s">
        <v>5698</v>
      </c>
      <c r="H873" s="14" t="s">
        <v>5699</v>
      </c>
      <c r="I873" s="15">
        <v>296</v>
      </c>
      <c r="J873" s="77" t="s">
        <v>3573</v>
      </c>
      <c r="K873" s="92"/>
    </row>
    <row r="874" spans="1:11" ht="12.5" x14ac:dyDescent="0.25">
      <c r="A874" s="14" t="s">
        <v>3026</v>
      </c>
      <c r="B874" s="14" t="s">
        <v>5769</v>
      </c>
      <c r="C874" s="14" t="s">
        <v>5770</v>
      </c>
      <c r="D874" s="16">
        <v>45897</v>
      </c>
      <c r="E874" s="16"/>
      <c r="F874" s="14" t="s">
        <v>5771</v>
      </c>
      <c r="G874" s="14" t="s">
        <v>5772</v>
      </c>
      <c r="H874" s="14" t="s">
        <v>5773</v>
      </c>
      <c r="I874" s="15">
        <v>296</v>
      </c>
      <c r="J874" s="77" t="s">
        <v>3573</v>
      </c>
      <c r="K874" s="92"/>
    </row>
    <row r="875" spans="1:11" ht="12.5" x14ac:dyDescent="0.25">
      <c r="A875" s="14" t="s">
        <v>3026</v>
      </c>
      <c r="B875" s="14" t="s">
        <v>5756</v>
      </c>
      <c r="C875" s="14" t="s">
        <v>4908</v>
      </c>
      <c r="D875" s="16">
        <v>45897</v>
      </c>
      <c r="E875" s="16"/>
      <c r="F875" s="14" t="s">
        <v>5692</v>
      </c>
      <c r="G875" s="14" t="s">
        <v>5757</v>
      </c>
      <c r="H875" s="14" t="s">
        <v>5758</v>
      </c>
      <c r="I875" s="15">
        <v>338</v>
      </c>
      <c r="J875" s="77" t="s">
        <v>3573</v>
      </c>
      <c r="K875" s="92"/>
    </row>
    <row r="876" spans="1:11" ht="12.5" x14ac:dyDescent="0.25">
      <c r="A876" s="14" t="s">
        <v>3026</v>
      </c>
      <c r="B876" s="14" t="s">
        <v>5812</v>
      </c>
      <c r="C876" s="14" t="s">
        <v>4638</v>
      </c>
      <c r="D876" s="16">
        <v>45897</v>
      </c>
      <c r="E876" s="16"/>
      <c r="F876" s="14" t="s">
        <v>5692</v>
      </c>
      <c r="G876" s="14" t="s">
        <v>5813</v>
      </c>
      <c r="H876" s="14" t="s">
        <v>5814</v>
      </c>
      <c r="I876" s="15">
        <v>338</v>
      </c>
      <c r="J876" s="77" t="s">
        <v>3573</v>
      </c>
      <c r="K876" s="92"/>
    </row>
    <row r="877" spans="1:11" ht="12.5" x14ac:dyDescent="0.25">
      <c r="A877" s="14" t="s">
        <v>3026</v>
      </c>
      <c r="B877" s="14" t="s">
        <v>5828</v>
      </c>
      <c r="C877" s="14" t="s">
        <v>4944</v>
      </c>
      <c r="D877" s="16">
        <v>45897</v>
      </c>
      <c r="E877" s="16"/>
      <c r="F877" s="14" t="s">
        <v>5692</v>
      </c>
      <c r="G877" s="14" t="s">
        <v>5829</v>
      </c>
      <c r="H877" s="14" t="s">
        <v>5830</v>
      </c>
      <c r="I877" s="15">
        <v>338</v>
      </c>
      <c r="J877" s="77" t="s">
        <v>3573</v>
      </c>
      <c r="K877" s="92"/>
    </row>
    <row r="878" spans="1:11" ht="12.5" x14ac:dyDescent="0.25">
      <c r="A878" s="14" t="s">
        <v>3026</v>
      </c>
      <c r="B878" s="14" t="s">
        <v>5713</v>
      </c>
      <c r="C878" s="14" t="s">
        <v>5714</v>
      </c>
      <c r="D878" s="16">
        <v>45897</v>
      </c>
      <c r="E878" s="16"/>
      <c r="F878" s="14" t="s">
        <v>5692</v>
      </c>
      <c r="G878" s="14">
        <v>53262212</v>
      </c>
      <c r="H878" s="14" t="s">
        <v>5715</v>
      </c>
      <c r="I878" s="15">
        <v>427</v>
      </c>
      <c r="J878" s="77" t="s">
        <v>3573</v>
      </c>
      <c r="K878" s="92"/>
    </row>
    <row r="879" spans="1:11" ht="12.5" x14ac:dyDescent="0.25">
      <c r="A879" s="14" t="s">
        <v>3026</v>
      </c>
      <c r="B879" s="14" t="s">
        <v>5747</v>
      </c>
      <c r="C879" s="14" t="s">
        <v>5351</v>
      </c>
      <c r="D879" s="16">
        <v>45897</v>
      </c>
      <c r="E879" s="16"/>
      <c r="F879" s="14" t="s">
        <v>5692</v>
      </c>
      <c r="G879" s="14" t="s">
        <v>5576</v>
      </c>
      <c r="H879" s="14" t="s">
        <v>5577</v>
      </c>
      <c r="I879" s="15">
        <v>427</v>
      </c>
      <c r="J879" s="77" t="s">
        <v>3573</v>
      </c>
      <c r="K879" s="92"/>
    </row>
    <row r="880" spans="1:11" ht="12.5" x14ac:dyDescent="0.25">
      <c r="A880" s="14" t="s">
        <v>3026</v>
      </c>
      <c r="B880" s="14" t="s">
        <v>5748</v>
      </c>
      <c r="C880" s="14" t="s">
        <v>5749</v>
      </c>
      <c r="D880" s="16">
        <v>45897</v>
      </c>
      <c r="E880" s="16"/>
      <c r="F880" s="14" t="s">
        <v>5731</v>
      </c>
      <c r="G880" s="14" t="s">
        <v>5750</v>
      </c>
      <c r="H880" s="14" t="s">
        <v>5751</v>
      </c>
      <c r="I880" s="15">
        <v>427</v>
      </c>
      <c r="J880" s="77" t="s">
        <v>3573</v>
      </c>
      <c r="K880" s="92"/>
    </row>
    <row r="881" spans="1:11" ht="12.5" x14ac:dyDescent="0.25">
      <c r="A881" s="14" t="s">
        <v>3026</v>
      </c>
      <c r="B881" s="14" t="s">
        <v>5786</v>
      </c>
      <c r="C881" s="14" t="s">
        <v>3721</v>
      </c>
      <c r="D881" s="16">
        <v>45897</v>
      </c>
      <c r="E881" s="16"/>
      <c r="F881" s="14" t="s">
        <v>5731</v>
      </c>
      <c r="G881" s="14" t="s">
        <v>5787</v>
      </c>
      <c r="H881" s="14" t="s">
        <v>5788</v>
      </c>
      <c r="I881" s="15">
        <v>427</v>
      </c>
      <c r="J881" s="77" t="s">
        <v>3573</v>
      </c>
      <c r="K881" s="92"/>
    </row>
    <row r="882" spans="1:11" ht="12.5" x14ac:dyDescent="0.25">
      <c r="A882" s="14" t="s">
        <v>3026</v>
      </c>
      <c r="B882" s="14" t="s">
        <v>5792</v>
      </c>
      <c r="C882" s="14" t="s">
        <v>3625</v>
      </c>
      <c r="D882" s="16">
        <v>45897</v>
      </c>
      <c r="E882" s="16"/>
      <c r="F882" s="14" t="s">
        <v>5692</v>
      </c>
      <c r="G882" s="14" t="s">
        <v>5793</v>
      </c>
      <c r="H882" s="14" t="s">
        <v>5794</v>
      </c>
      <c r="I882" s="15">
        <v>427</v>
      </c>
      <c r="J882" s="77" t="s">
        <v>3573</v>
      </c>
      <c r="K882" s="92"/>
    </row>
    <row r="883" spans="1:11" ht="12.5" x14ac:dyDescent="0.25">
      <c r="A883" s="14" t="s">
        <v>3026</v>
      </c>
      <c r="B883" s="14" t="s">
        <v>5809</v>
      </c>
      <c r="C883" s="14" t="s">
        <v>3581</v>
      </c>
      <c r="D883" s="16">
        <v>45897</v>
      </c>
      <c r="E883" s="16"/>
      <c r="F883" s="14" t="s">
        <v>5692</v>
      </c>
      <c r="G883" s="14" t="s">
        <v>5810</v>
      </c>
      <c r="H883" s="14" t="s">
        <v>5811</v>
      </c>
      <c r="I883" s="15">
        <v>427</v>
      </c>
      <c r="J883" s="77" t="s">
        <v>3573</v>
      </c>
      <c r="K883" s="92"/>
    </row>
    <row r="884" spans="1:11" ht="12.5" x14ac:dyDescent="0.25">
      <c r="A884" s="14" t="s">
        <v>3026</v>
      </c>
      <c r="B884" s="14" t="s">
        <v>5815</v>
      </c>
      <c r="C884" s="14" t="s">
        <v>5816</v>
      </c>
      <c r="D884" s="16">
        <v>45897</v>
      </c>
      <c r="E884" s="16"/>
      <c r="F884" s="14" t="s">
        <v>5692</v>
      </c>
      <c r="G884" s="14" t="s">
        <v>5817</v>
      </c>
      <c r="H884" s="14" t="s">
        <v>5818</v>
      </c>
      <c r="I884" s="15">
        <v>427</v>
      </c>
      <c r="J884" s="77" t="s">
        <v>3573</v>
      </c>
      <c r="K884" s="92"/>
    </row>
    <row r="885" spans="1:11" ht="12.5" x14ac:dyDescent="0.25">
      <c r="A885" s="14" t="s">
        <v>3026</v>
      </c>
      <c r="B885" s="14" t="s">
        <v>5716</v>
      </c>
      <c r="C885" s="14" t="s">
        <v>5717</v>
      </c>
      <c r="D885" s="16">
        <v>45897</v>
      </c>
      <c r="E885" s="16"/>
      <c r="F885" s="14" t="s">
        <v>5692</v>
      </c>
      <c r="G885" s="14" t="s">
        <v>5718</v>
      </c>
      <c r="H885" s="14" t="s">
        <v>5719</v>
      </c>
      <c r="I885" s="15">
        <v>686</v>
      </c>
      <c r="J885" s="77" t="s">
        <v>3573</v>
      </c>
      <c r="K885" s="92"/>
    </row>
    <row r="886" spans="1:11" ht="12.5" x14ac:dyDescent="0.25">
      <c r="A886" s="14" t="s">
        <v>3026</v>
      </c>
      <c r="B886" s="14" t="s">
        <v>5720</v>
      </c>
      <c r="C886" s="14" t="s">
        <v>3961</v>
      </c>
      <c r="D886" s="16">
        <v>45897</v>
      </c>
      <c r="E886" s="16"/>
      <c r="F886" s="14" t="s">
        <v>5692</v>
      </c>
      <c r="G886" s="14" t="s">
        <v>5721</v>
      </c>
      <c r="H886" s="14" t="s">
        <v>5722</v>
      </c>
      <c r="I886" s="15">
        <v>686</v>
      </c>
      <c r="J886" s="77" t="s">
        <v>3573</v>
      </c>
      <c r="K886" s="92"/>
    </row>
    <row r="887" spans="1:11" ht="12.5" x14ac:dyDescent="0.25">
      <c r="A887" s="14" t="s">
        <v>3026</v>
      </c>
      <c r="B887" s="14" t="s">
        <v>5734</v>
      </c>
      <c r="C887" s="14" t="s">
        <v>5735</v>
      </c>
      <c r="D887" s="16">
        <v>45897</v>
      </c>
      <c r="E887" s="16"/>
      <c r="F887" s="14" t="s">
        <v>5692</v>
      </c>
      <c r="G887" s="14" t="s">
        <v>5736</v>
      </c>
      <c r="H887" s="14" t="s">
        <v>5737</v>
      </c>
      <c r="I887" s="15">
        <v>686</v>
      </c>
      <c r="J887" s="77" t="s">
        <v>3573</v>
      </c>
      <c r="K887" s="92"/>
    </row>
    <row r="888" spans="1:11" ht="12.5" x14ac:dyDescent="0.25">
      <c r="A888" s="14" t="s">
        <v>3026</v>
      </c>
      <c r="B888" s="14" t="s">
        <v>5774</v>
      </c>
      <c r="C888" s="14" t="s">
        <v>3633</v>
      </c>
      <c r="D888" s="16">
        <v>45897</v>
      </c>
      <c r="E888" s="16"/>
      <c r="F888" s="14" t="s">
        <v>5692</v>
      </c>
      <c r="G888" s="14" t="s">
        <v>5775</v>
      </c>
      <c r="H888" s="14" t="s">
        <v>5776</v>
      </c>
      <c r="I888" s="15">
        <v>686</v>
      </c>
      <c r="J888" s="77" t="s">
        <v>3573</v>
      </c>
      <c r="K888" s="92"/>
    </row>
    <row r="889" spans="1:11" ht="12.5" x14ac:dyDescent="0.25">
      <c r="A889" s="14" t="s">
        <v>3026</v>
      </c>
      <c r="B889" s="14" t="s">
        <v>5831</v>
      </c>
      <c r="C889" s="14" t="s">
        <v>5832</v>
      </c>
      <c r="D889" s="16">
        <v>45897</v>
      </c>
      <c r="E889" s="16"/>
      <c r="F889" s="14" t="s">
        <v>5692</v>
      </c>
      <c r="G889" s="14" t="s">
        <v>5833</v>
      </c>
      <c r="H889" s="14" t="s">
        <v>5834</v>
      </c>
      <c r="I889" s="15">
        <v>686</v>
      </c>
      <c r="J889" s="77" t="s">
        <v>3573</v>
      </c>
      <c r="K889" s="92"/>
    </row>
    <row r="890" spans="1:11" ht="20" x14ac:dyDescent="0.25">
      <c r="A890" s="14" t="s">
        <v>3026</v>
      </c>
      <c r="B890" s="14">
        <v>5125003877</v>
      </c>
      <c r="C890" s="14">
        <v>205</v>
      </c>
      <c r="D890" s="16">
        <v>45897</v>
      </c>
      <c r="E890" s="16"/>
      <c r="F890" s="14" t="s">
        <v>5148</v>
      </c>
      <c r="G890" s="14" t="s">
        <v>4191</v>
      </c>
      <c r="H890" s="14" t="s">
        <v>5149</v>
      </c>
      <c r="I890" s="15">
        <v>16238</v>
      </c>
      <c r="J890" s="77">
        <v>3</v>
      </c>
      <c r="K890" s="92"/>
    </row>
    <row r="891" spans="1:11" ht="20" x14ac:dyDescent="0.25">
      <c r="A891" s="14" t="s">
        <v>3026</v>
      </c>
      <c r="B891" s="14" t="s">
        <v>5761</v>
      </c>
      <c r="C891" s="14">
        <v>2025000300</v>
      </c>
      <c r="D891" s="16">
        <v>45897</v>
      </c>
      <c r="E891" s="16"/>
      <c r="F891" s="14" t="s">
        <v>3044</v>
      </c>
      <c r="G891" s="14" t="s">
        <v>4121</v>
      </c>
      <c r="H891" s="14" t="s">
        <v>3154</v>
      </c>
      <c r="I891" s="15">
        <v>38300</v>
      </c>
      <c r="J891" s="77">
        <v>3</v>
      </c>
      <c r="K891" s="92"/>
    </row>
    <row r="892" spans="1:11" ht="20" x14ac:dyDescent="0.25">
      <c r="A892" s="14" t="s">
        <v>3026</v>
      </c>
      <c r="B892" s="14">
        <v>5125003104</v>
      </c>
      <c r="C892" s="14">
        <v>2025000300</v>
      </c>
      <c r="D892" s="16">
        <v>45897</v>
      </c>
      <c r="E892" s="16">
        <v>45952</v>
      </c>
      <c r="F892" s="14" t="s">
        <v>3044</v>
      </c>
      <c r="G892" s="14">
        <v>44785933</v>
      </c>
      <c r="H892" s="14" t="s">
        <v>3045</v>
      </c>
      <c r="I892" s="15">
        <v>46700</v>
      </c>
      <c r="J892" s="77">
        <v>3</v>
      </c>
      <c r="K892" s="92"/>
    </row>
    <row r="893" spans="1:11" ht="20" x14ac:dyDescent="0.25">
      <c r="A893" s="14" t="s">
        <v>3026</v>
      </c>
      <c r="B893" s="14" t="s">
        <v>5759</v>
      </c>
      <c r="C893" s="14"/>
      <c r="D893" s="16">
        <v>45897</v>
      </c>
      <c r="E893" s="16"/>
      <c r="F893" s="14" t="s">
        <v>5760</v>
      </c>
      <c r="G893" s="14"/>
      <c r="H893" s="14" t="s">
        <v>3146</v>
      </c>
      <c r="I893" s="15">
        <v>96421</v>
      </c>
      <c r="J893" s="77" t="s">
        <v>3573</v>
      </c>
      <c r="K893" s="92"/>
    </row>
    <row r="894" spans="1:11" ht="12.5" x14ac:dyDescent="0.25">
      <c r="A894" s="14" t="s">
        <v>3026</v>
      </c>
      <c r="B894" s="14" t="s">
        <v>5858</v>
      </c>
      <c r="C894" s="14" t="s">
        <v>5763</v>
      </c>
      <c r="D894" s="16">
        <v>45902</v>
      </c>
      <c r="E894" s="16"/>
      <c r="F894" s="14" t="s">
        <v>5859</v>
      </c>
      <c r="G894" s="14" t="s">
        <v>5860</v>
      </c>
      <c r="H894" s="14" t="s">
        <v>5861</v>
      </c>
      <c r="I894" s="15">
        <v>800</v>
      </c>
      <c r="J894" s="77">
        <v>5</v>
      </c>
      <c r="K894" s="92"/>
    </row>
    <row r="895" spans="1:11" ht="12.5" x14ac:dyDescent="0.25">
      <c r="A895" s="14" t="s">
        <v>3026</v>
      </c>
      <c r="B895" s="14" t="s">
        <v>5854</v>
      </c>
      <c r="C895" s="14" t="s">
        <v>3721</v>
      </c>
      <c r="D895" s="16">
        <v>45902</v>
      </c>
      <c r="E895" s="16"/>
      <c r="F895" s="14" t="s">
        <v>5855</v>
      </c>
      <c r="G895" s="14">
        <v>1078704407</v>
      </c>
      <c r="H895" s="14" t="s">
        <v>3824</v>
      </c>
      <c r="I895" s="15">
        <v>2600</v>
      </c>
      <c r="J895" s="77">
        <v>3</v>
      </c>
      <c r="K895" s="92"/>
    </row>
    <row r="896" spans="1:11" ht="12.5" x14ac:dyDescent="0.25">
      <c r="A896" s="14" t="s">
        <v>3026</v>
      </c>
      <c r="B896" s="14" t="s">
        <v>5856</v>
      </c>
      <c r="C896" s="14" t="s">
        <v>5857</v>
      </c>
      <c r="D896" s="16">
        <v>45902</v>
      </c>
      <c r="E896" s="16"/>
      <c r="F896" s="14" t="s">
        <v>5439</v>
      </c>
      <c r="G896" s="14" t="s">
        <v>3832</v>
      </c>
      <c r="H896" s="14" t="s">
        <v>3833</v>
      </c>
      <c r="I896" s="15">
        <v>2600</v>
      </c>
      <c r="J896" s="77">
        <v>3</v>
      </c>
      <c r="K896" s="92"/>
    </row>
    <row r="897" spans="1:11" ht="12.5" x14ac:dyDescent="0.25">
      <c r="A897" s="14" t="s">
        <v>3026</v>
      </c>
      <c r="B897" s="14" t="s">
        <v>5862</v>
      </c>
      <c r="C897" s="14" t="s">
        <v>4298</v>
      </c>
      <c r="D897" s="16">
        <v>45902</v>
      </c>
      <c r="E897" s="16"/>
      <c r="F897" s="14" t="s">
        <v>5863</v>
      </c>
      <c r="G897" s="14" t="s">
        <v>5864</v>
      </c>
      <c r="H897" s="14" t="s">
        <v>5865</v>
      </c>
      <c r="I897" s="15">
        <v>2600</v>
      </c>
      <c r="J897" s="77">
        <v>3</v>
      </c>
      <c r="K897" s="92"/>
    </row>
    <row r="898" spans="1:11" ht="12.5" x14ac:dyDescent="0.25">
      <c r="A898" s="14" t="s">
        <v>3026</v>
      </c>
      <c r="B898" s="14" t="s">
        <v>5869</v>
      </c>
      <c r="C898" s="14" t="s">
        <v>4403</v>
      </c>
      <c r="D898" s="16">
        <v>45903</v>
      </c>
      <c r="E898" s="16"/>
      <c r="F898" s="14" t="s">
        <v>5870</v>
      </c>
      <c r="G898" s="14" t="s">
        <v>3799</v>
      </c>
      <c r="H898" s="14" t="s">
        <v>3800</v>
      </c>
      <c r="I898" s="15">
        <v>400</v>
      </c>
      <c r="J898" s="77">
        <v>5</v>
      </c>
      <c r="K898" s="92"/>
    </row>
    <row r="899" spans="1:11" ht="20" x14ac:dyDescent="0.25">
      <c r="A899" s="14" t="s">
        <v>3026</v>
      </c>
      <c r="B899" s="14" t="s">
        <v>5872</v>
      </c>
      <c r="C899" s="14" t="s">
        <v>3664</v>
      </c>
      <c r="D899" s="16">
        <v>45903</v>
      </c>
      <c r="E899" s="16"/>
      <c r="F899" s="14" t="s">
        <v>5873</v>
      </c>
      <c r="G899" s="14" t="s">
        <v>3811</v>
      </c>
      <c r="H899" s="14" t="s">
        <v>3812</v>
      </c>
      <c r="I899" s="15">
        <v>600</v>
      </c>
      <c r="J899" s="77">
        <v>5</v>
      </c>
      <c r="K899" s="92"/>
    </row>
    <row r="900" spans="1:11" ht="20" x14ac:dyDescent="0.25">
      <c r="A900" s="14" t="s">
        <v>3026</v>
      </c>
      <c r="B900" s="14" t="s">
        <v>5866</v>
      </c>
      <c r="C900" s="14" t="s">
        <v>5867</v>
      </c>
      <c r="D900" s="16">
        <v>45903</v>
      </c>
      <c r="E900" s="16"/>
      <c r="F900" s="14" t="s">
        <v>5868</v>
      </c>
      <c r="G900" s="14" t="s">
        <v>4241</v>
      </c>
      <c r="H900" s="14" t="s">
        <v>4242</v>
      </c>
      <c r="I900" s="15">
        <v>1500</v>
      </c>
      <c r="J900" s="77">
        <v>5</v>
      </c>
      <c r="K900" s="92"/>
    </row>
    <row r="901" spans="1:11" ht="12.5" x14ac:dyDescent="0.25">
      <c r="A901" s="14" t="s">
        <v>3026</v>
      </c>
      <c r="B901" s="14" t="s">
        <v>5871</v>
      </c>
      <c r="C901" s="14" t="s">
        <v>3639</v>
      </c>
      <c r="D901" s="16">
        <v>45903</v>
      </c>
      <c r="E901" s="16"/>
      <c r="F901" s="14" t="s">
        <v>5551</v>
      </c>
      <c r="G901" s="14" t="s">
        <v>3799</v>
      </c>
      <c r="H901" s="14" t="s">
        <v>3800</v>
      </c>
      <c r="I901" s="15">
        <v>1600</v>
      </c>
      <c r="J901" s="77">
        <v>5</v>
      </c>
      <c r="K901" s="92"/>
    </row>
    <row r="902" spans="1:11" ht="20" x14ac:dyDescent="0.25">
      <c r="A902" s="14" t="s">
        <v>3026</v>
      </c>
      <c r="B902" s="14">
        <v>5125000673</v>
      </c>
      <c r="C902" s="14">
        <v>2506858</v>
      </c>
      <c r="D902" s="16">
        <v>45904</v>
      </c>
      <c r="E902" s="16">
        <v>45952</v>
      </c>
      <c r="F902" s="14" t="s">
        <v>3046</v>
      </c>
      <c r="G902" s="14" t="s">
        <v>3047</v>
      </c>
      <c r="H902" s="14" t="s">
        <v>3048</v>
      </c>
      <c r="I902" s="15">
        <v>3192.38</v>
      </c>
      <c r="J902" s="77">
        <v>3</v>
      </c>
      <c r="K902" s="92"/>
    </row>
    <row r="903" spans="1:11" ht="12.5" x14ac:dyDescent="0.25">
      <c r="A903" s="14" t="s">
        <v>3026</v>
      </c>
      <c r="B903" s="14">
        <v>5125002529</v>
      </c>
      <c r="C903" s="14">
        <v>64250371</v>
      </c>
      <c r="D903" s="16">
        <v>45905</v>
      </c>
      <c r="E903" s="16">
        <v>45952</v>
      </c>
      <c r="F903" s="14" t="s">
        <v>3049</v>
      </c>
      <c r="G903" s="14">
        <v>31712797</v>
      </c>
      <c r="H903" s="14" t="s">
        <v>3050</v>
      </c>
      <c r="I903" s="15">
        <v>8100</v>
      </c>
      <c r="J903" s="77">
        <v>2</v>
      </c>
      <c r="K903" s="92"/>
    </row>
    <row r="904" spans="1:11" ht="20" x14ac:dyDescent="0.25">
      <c r="A904" s="14" t="s">
        <v>3026</v>
      </c>
      <c r="B904" s="14">
        <v>5125002668</v>
      </c>
      <c r="C904" s="14">
        <v>5020254143</v>
      </c>
      <c r="D904" s="16">
        <v>45905</v>
      </c>
      <c r="E904" s="16">
        <v>45952</v>
      </c>
      <c r="F904" s="14" t="s">
        <v>3051</v>
      </c>
      <c r="G904" s="14">
        <v>46640134</v>
      </c>
      <c r="H904" s="14" t="s">
        <v>3052</v>
      </c>
      <c r="I904" s="15">
        <v>32316</v>
      </c>
      <c r="J904" s="77">
        <v>3</v>
      </c>
      <c r="K904" s="92"/>
    </row>
    <row r="905" spans="1:11" ht="12.5" x14ac:dyDescent="0.25">
      <c r="A905" s="14" t="s">
        <v>3026</v>
      </c>
      <c r="B905" s="14">
        <v>5125001201</v>
      </c>
      <c r="C905" s="14">
        <v>250371</v>
      </c>
      <c r="D905" s="16">
        <v>45911</v>
      </c>
      <c r="E905" s="16">
        <v>45952</v>
      </c>
      <c r="F905" s="14" t="s">
        <v>3057</v>
      </c>
      <c r="G905" s="14">
        <v>36399906</v>
      </c>
      <c r="H905" s="14" t="s">
        <v>3054</v>
      </c>
      <c r="I905" s="15">
        <v>450.15</v>
      </c>
      <c r="J905" s="77">
        <v>1</v>
      </c>
      <c r="K905" s="92"/>
    </row>
    <row r="906" spans="1:11" ht="12.5" x14ac:dyDescent="0.25">
      <c r="A906" s="14" t="s">
        <v>3026</v>
      </c>
      <c r="B906" s="14">
        <v>5125001721</v>
      </c>
      <c r="C906" s="14">
        <v>250516</v>
      </c>
      <c r="D906" s="16">
        <v>45911</v>
      </c>
      <c r="E906" s="16">
        <v>45952</v>
      </c>
      <c r="F906" s="14" t="s">
        <v>3053</v>
      </c>
      <c r="G906" s="14">
        <v>36399906</v>
      </c>
      <c r="H906" s="14" t="s">
        <v>3054</v>
      </c>
      <c r="I906" s="15">
        <v>946.35</v>
      </c>
      <c r="J906" s="77">
        <v>1</v>
      </c>
      <c r="K906" s="92"/>
    </row>
    <row r="907" spans="1:11" ht="20" x14ac:dyDescent="0.25">
      <c r="A907" s="14" t="s">
        <v>3026</v>
      </c>
      <c r="B907" s="14">
        <v>5125001368</v>
      </c>
      <c r="C907" s="14">
        <v>250430</v>
      </c>
      <c r="D907" s="16">
        <v>45911</v>
      </c>
      <c r="E907" s="16">
        <v>45952</v>
      </c>
      <c r="F907" s="14" t="s">
        <v>3055</v>
      </c>
      <c r="G907" s="14">
        <v>36399906</v>
      </c>
      <c r="H907" s="14" t="s">
        <v>3054</v>
      </c>
      <c r="I907" s="15">
        <v>3300</v>
      </c>
      <c r="J907" s="77">
        <v>1</v>
      </c>
      <c r="K907" s="92"/>
    </row>
    <row r="908" spans="1:11" ht="20" x14ac:dyDescent="0.25">
      <c r="A908" s="14" t="s">
        <v>3026</v>
      </c>
      <c r="B908" s="14">
        <v>5125001205</v>
      </c>
      <c r="C908" s="14">
        <v>250372</v>
      </c>
      <c r="D908" s="16">
        <v>45911</v>
      </c>
      <c r="E908" s="16">
        <v>45952</v>
      </c>
      <c r="F908" s="14" t="s">
        <v>3056</v>
      </c>
      <c r="G908" s="14">
        <v>36399906</v>
      </c>
      <c r="H908" s="14" t="s">
        <v>3054</v>
      </c>
      <c r="I908" s="15">
        <v>10000</v>
      </c>
      <c r="J908" s="77">
        <v>1</v>
      </c>
      <c r="K908" s="92"/>
    </row>
    <row r="909" spans="1:11" ht="12.5" x14ac:dyDescent="0.25">
      <c r="A909" s="14" t="s">
        <v>3026</v>
      </c>
      <c r="B909" s="14">
        <v>1925000772</v>
      </c>
      <c r="C909" s="14">
        <v>202514</v>
      </c>
      <c r="D909" s="16">
        <v>45918</v>
      </c>
      <c r="E909" s="16">
        <v>45939</v>
      </c>
      <c r="F909" s="14" t="s">
        <v>3058</v>
      </c>
      <c r="G909" s="14" t="s">
        <v>3109</v>
      </c>
      <c r="H909" s="14" t="s">
        <v>3110</v>
      </c>
      <c r="I909" s="15">
        <v>34</v>
      </c>
      <c r="J909" s="77">
        <v>1</v>
      </c>
      <c r="K909" s="92"/>
    </row>
    <row r="910" spans="1:11" ht="12.5" x14ac:dyDescent="0.25">
      <c r="A910" s="14" t="s">
        <v>3026</v>
      </c>
      <c r="B910" s="14">
        <v>1925000771</v>
      </c>
      <c r="C910" s="14">
        <v>202512</v>
      </c>
      <c r="D910" s="16">
        <v>45918</v>
      </c>
      <c r="E910" s="16">
        <v>45939</v>
      </c>
      <c r="F910" s="14" t="s">
        <v>3058</v>
      </c>
      <c r="G910" s="14" t="s">
        <v>3059</v>
      </c>
      <c r="H910" s="14" t="s">
        <v>3060</v>
      </c>
      <c r="I910" s="15">
        <v>178.52</v>
      </c>
      <c r="J910" s="77">
        <v>1</v>
      </c>
      <c r="K910" s="92"/>
    </row>
    <row r="911" spans="1:11" ht="12.5" x14ac:dyDescent="0.25">
      <c r="A911" s="14" t="s">
        <v>3026</v>
      </c>
      <c r="B911" s="14">
        <v>1925000700</v>
      </c>
      <c r="C911" s="14">
        <v>82025</v>
      </c>
      <c r="D911" s="16">
        <v>45918</v>
      </c>
      <c r="E911" s="16">
        <v>45939</v>
      </c>
      <c r="F911" s="14" t="s">
        <v>3069</v>
      </c>
      <c r="G911" s="14" t="s">
        <v>3070</v>
      </c>
      <c r="H911" s="14" t="s">
        <v>3071</v>
      </c>
      <c r="I911" s="15">
        <v>213.66</v>
      </c>
      <c r="J911" s="77">
        <v>1</v>
      </c>
      <c r="K911" s="92"/>
    </row>
    <row r="912" spans="1:11" ht="12.5" x14ac:dyDescent="0.25">
      <c r="A912" s="14" t="s">
        <v>3026</v>
      </c>
      <c r="B912" s="14">
        <v>1925000752</v>
      </c>
      <c r="C912" s="14">
        <v>102025</v>
      </c>
      <c r="D912" s="16">
        <v>45918</v>
      </c>
      <c r="E912" s="16">
        <v>45939</v>
      </c>
      <c r="F912" s="14" t="s">
        <v>3058</v>
      </c>
      <c r="G912" s="14" t="s">
        <v>3093</v>
      </c>
      <c r="H912" s="14" t="s">
        <v>3094</v>
      </c>
      <c r="I912" s="15">
        <v>221</v>
      </c>
      <c r="J912" s="77">
        <v>1</v>
      </c>
      <c r="K912" s="92"/>
    </row>
    <row r="913" spans="1:11" ht="12.5" x14ac:dyDescent="0.25">
      <c r="A913" s="14" t="s">
        <v>3026</v>
      </c>
      <c r="B913" s="14">
        <v>1925000764</v>
      </c>
      <c r="C913" s="14">
        <v>2025021</v>
      </c>
      <c r="D913" s="16">
        <v>45918</v>
      </c>
      <c r="E913" s="16">
        <v>45939</v>
      </c>
      <c r="F913" s="14" t="s">
        <v>3058</v>
      </c>
      <c r="G913" s="14" t="s">
        <v>3113</v>
      </c>
      <c r="H913" s="14" t="s">
        <v>3114</v>
      </c>
      <c r="I913" s="15">
        <v>225.47</v>
      </c>
      <c r="J913" s="77">
        <v>1</v>
      </c>
      <c r="K913" s="92"/>
    </row>
    <row r="914" spans="1:11" ht="12.5" x14ac:dyDescent="0.25">
      <c r="A914" s="14" t="s">
        <v>3026</v>
      </c>
      <c r="B914" s="14">
        <v>1925000801</v>
      </c>
      <c r="C914" s="14">
        <v>202513</v>
      </c>
      <c r="D914" s="16">
        <v>45918</v>
      </c>
      <c r="E914" s="16">
        <v>45939</v>
      </c>
      <c r="F914" s="14" t="s">
        <v>3058</v>
      </c>
      <c r="G914" s="14" t="s">
        <v>3087</v>
      </c>
      <c r="H914" s="14" t="s">
        <v>3088</v>
      </c>
      <c r="I914" s="15">
        <v>315.06</v>
      </c>
      <c r="J914" s="77">
        <v>1</v>
      </c>
      <c r="K914" s="92"/>
    </row>
    <row r="915" spans="1:11" ht="12.5" x14ac:dyDescent="0.25">
      <c r="A915" s="14" t="s">
        <v>3026</v>
      </c>
      <c r="B915" s="14">
        <v>1925000758</v>
      </c>
      <c r="C915" s="14">
        <v>202517</v>
      </c>
      <c r="D915" s="16">
        <v>45918</v>
      </c>
      <c r="E915" s="16">
        <v>45939</v>
      </c>
      <c r="F915" s="14" t="s">
        <v>3058</v>
      </c>
      <c r="G915" s="14" t="s">
        <v>3091</v>
      </c>
      <c r="H915" s="14" t="s">
        <v>3092</v>
      </c>
      <c r="I915" s="15">
        <v>404.1</v>
      </c>
      <c r="J915" s="77">
        <v>1</v>
      </c>
      <c r="K915" s="92"/>
    </row>
    <row r="916" spans="1:11" ht="12.5" x14ac:dyDescent="0.25">
      <c r="A916" s="14" t="s">
        <v>3026</v>
      </c>
      <c r="B916" s="14">
        <v>1925000751</v>
      </c>
      <c r="C916" s="14">
        <v>20250013</v>
      </c>
      <c r="D916" s="16">
        <v>45918</v>
      </c>
      <c r="E916" s="16">
        <v>45939</v>
      </c>
      <c r="F916" s="14" t="s">
        <v>3058</v>
      </c>
      <c r="G916" s="14" t="s">
        <v>3075</v>
      </c>
      <c r="H916" s="14" t="s">
        <v>3076</v>
      </c>
      <c r="I916" s="15">
        <v>415.97</v>
      </c>
      <c r="J916" s="77">
        <v>1</v>
      </c>
      <c r="K916" s="92"/>
    </row>
    <row r="917" spans="1:11" ht="12.5" x14ac:dyDescent="0.25">
      <c r="A917" s="14" t="s">
        <v>3026</v>
      </c>
      <c r="B917" s="14">
        <v>1925000762</v>
      </c>
      <c r="C917" s="14">
        <v>2025013</v>
      </c>
      <c r="D917" s="16">
        <v>45918</v>
      </c>
      <c r="E917" s="16">
        <v>45939</v>
      </c>
      <c r="F917" s="14" t="s">
        <v>3074</v>
      </c>
      <c r="G917" s="14" t="s">
        <v>3107</v>
      </c>
      <c r="H917" s="14" t="s">
        <v>3108</v>
      </c>
      <c r="I917" s="15">
        <v>422.21</v>
      </c>
      <c r="J917" s="77">
        <v>1</v>
      </c>
      <c r="K917" s="92"/>
    </row>
    <row r="918" spans="1:11" ht="12.5" x14ac:dyDescent="0.25">
      <c r="A918" s="14" t="s">
        <v>3026</v>
      </c>
      <c r="B918" s="14">
        <v>1925000769</v>
      </c>
      <c r="C918" s="14">
        <v>202536</v>
      </c>
      <c r="D918" s="16">
        <v>45918</v>
      </c>
      <c r="E918" s="16">
        <v>45939</v>
      </c>
      <c r="F918" s="14" t="s">
        <v>3058</v>
      </c>
      <c r="G918" s="14" t="s">
        <v>3095</v>
      </c>
      <c r="H918" s="14" t="s">
        <v>3096</v>
      </c>
      <c r="I918" s="15">
        <v>463.95</v>
      </c>
      <c r="J918" s="77">
        <v>1</v>
      </c>
      <c r="K918" s="92"/>
    </row>
    <row r="919" spans="1:11" ht="12.5" x14ac:dyDescent="0.25">
      <c r="A919" s="14" t="s">
        <v>3026</v>
      </c>
      <c r="B919" s="14">
        <v>1925000770</v>
      </c>
      <c r="C919" s="14">
        <v>2025028</v>
      </c>
      <c r="D919" s="16">
        <v>45918</v>
      </c>
      <c r="E919" s="16">
        <v>45939</v>
      </c>
      <c r="F919" s="14" t="s">
        <v>3058</v>
      </c>
      <c r="G919" s="14" t="s">
        <v>3089</v>
      </c>
      <c r="H919" s="14" t="s">
        <v>3090</v>
      </c>
      <c r="I919" s="15">
        <v>520.48</v>
      </c>
      <c r="J919" s="77">
        <v>1</v>
      </c>
      <c r="K919" s="92"/>
    </row>
    <row r="920" spans="1:11" ht="12.5" x14ac:dyDescent="0.25">
      <c r="A920" s="14" t="s">
        <v>3026</v>
      </c>
      <c r="B920" s="14">
        <v>1925000766</v>
      </c>
      <c r="C920" s="14">
        <v>20250012</v>
      </c>
      <c r="D920" s="16">
        <v>45918</v>
      </c>
      <c r="E920" s="16">
        <v>45939</v>
      </c>
      <c r="F920" s="14" t="s">
        <v>3058</v>
      </c>
      <c r="G920" s="14" t="s">
        <v>3061</v>
      </c>
      <c r="H920" s="14" t="s">
        <v>3062</v>
      </c>
      <c r="I920" s="15">
        <v>582.07000000000005</v>
      </c>
      <c r="J920" s="77">
        <v>1</v>
      </c>
      <c r="K920" s="92"/>
    </row>
    <row r="921" spans="1:11" ht="12.5" x14ac:dyDescent="0.25">
      <c r="A921" s="14" t="s">
        <v>3026</v>
      </c>
      <c r="B921" s="14">
        <v>1925000857</v>
      </c>
      <c r="C921" s="14">
        <v>202521</v>
      </c>
      <c r="D921" s="16">
        <v>45918</v>
      </c>
      <c r="E921" s="16">
        <v>45939</v>
      </c>
      <c r="F921" s="14" t="s">
        <v>3058</v>
      </c>
      <c r="G921" s="14" t="s">
        <v>3099</v>
      </c>
      <c r="H921" s="14" t="s">
        <v>3100</v>
      </c>
      <c r="I921" s="15">
        <v>629</v>
      </c>
      <c r="J921" s="77">
        <v>1</v>
      </c>
      <c r="K921" s="92"/>
    </row>
    <row r="922" spans="1:11" ht="12.5" x14ac:dyDescent="0.25">
      <c r="A922" s="14" t="s">
        <v>3026</v>
      </c>
      <c r="B922" s="14">
        <v>1925000750</v>
      </c>
      <c r="C922" s="14">
        <v>2025026</v>
      </c>
      <c r="D922" s="16">
        <v>45918</v>
      </c>
      <c r="E922" s="16">
        <v>45939</v>
      </c>
      <c r="F922" s="14" t="s">
        <v>3058</v>
      </c>
      <c r="G922" s="14" t="s">
        <v>3083</v>
      </c>
      <c r="H922" s="14" t="s">
        <v>3084</v>
      </c>
      <c r="I922" s="15">
        <v>801.37</v>
      </c>
      <c r="J922" s="77">
        <v>1</v>
      </c>
      <c r="K922" s="92"/>
    </row>
    <row r="923" spans="1:11" ht="12.5" x14ac:dyDescent="0.25">
      <c r="A923" s="14" t="s">
        <v>3026</v>
      </c>
      <c r="B923" s="14">
        <v>1925000856</v>
      </c>
      <c r="C923" s="14">
        <v>10250016</v>
      </c>
      <c r="D923" s="16">
        <v>45918</v>
      </c>
      <c r="E923" s="16">
        <v>45939</v>
      </c>
      <c r="F923" s="14" t="s">
        <v>3058</v>
      </c>
      <c r="G923" s="14" t="s">
        <v>3067</v>
      </c>
      <c r="H923" s="14" t="s">
        <v>3068</v>
      </c>
      <c r="I923" s="15">
        <v>833</v>
      </c>
      <c r="J923" s="77">
        <v>1</v>
      </c>
      <c r="K923" s="92"/>
    </row>
    <row r="924" spans="1:11" ht="12.5" x14ac:dyDescent="0.25">
      <c r="A924" s="14" t="s">
        <v>3026</v>
      </c>
      <c r="B924" s="14">
        <v>1925000753</v>
      </c>
      <c r="C924" s="14">
        <v>82025</v>
      </c>
      <c r="D924" s="16">
        <v>45918</v>
      </c>
      <c r="E924" s="16">
        <v>45939</v>
      </c>
      <c r="F924" s="14" t="s">
        <v>3058</v>
      </c>
      <c r="G924" s="14" t="s">
        <v>3077</v>
      </c>
      <c r="H924" s="14" t="s">
        <v>3078</v>
      </c>
      <c r="I924" s="15">
        <v>1096.77</v>
      </c>
      <c r="J924" s="77">
        <v>1</v>
      </c>
      <c r="K924" s="92"/>
    </row>
    <row r="925" spans="1:11" ht="12.5" x14ac:dyDescent="0.25">
      <c r="A925" s="14" t="s">
        <v>3026</v>
      </c>
      <c r="B925" s="14">
        <v>1925000757</v>
      </c>
      <c r="C925" s="14">
        <v>352025</v>
      </c>
      <c r="D925" s="16">
        <v>45918</v>
      </c>
      <c r="E925" s="16">
        <v>45939</v>
      </c>
      <c r="F925" s="14" t="s">
        <v>3058</v>
      </c>
      <c r="G925" s="14" t="s">
        <v>3097</v>
      </c>
      <c r="H925" s="14" t="s">
        <v>3098</v>
      </c>
      <c r="I925" s="15">
        <v>1598</v>
      </c>
      <c r="J925" s="77">
        <v>1</v>
      </c>
      <c r="K925" s="92"/>
    </row>
    <row r="926" spans="1:11" ht="12.5" x14ac:dyDescent="0.25">
      <c r="A926" s="14" t="s">
        <v>3026</v>
      </c>
      <c r="B926" s="14">
        <v>1925000763</v>
      </c>
      <c r="C926" s="14">
        <v>172025</v>
      </c>
      <c r="D926" s="16">
        <v>45918</v>
      </c>
      <c r="E926" s="16">
        <v>45939</v>
      </c>
      <c r="F926" s="14" t="s">
        <v>3058</v>
      </c>
      <c r="G926" s="14" t="s">
        <v>3065</v>
      </c>
      <c r="H926" s="14" t="s">
        <v>3066</v>
      </c>
      <c r="I926" s="15">
        <v>1770.35</v>
      </c>
      <c r="J926" s="77">
        <v>1</v>
      </c>
      <c r="K926" s="92"/>
    </row>
    <row r="927" spans="1:11" ht="12.5" x14ac:dyDescent="0.25">
      <c r="A927" s="14" t="s">
        <v>3026</v>
      </c>
      <c r="B927" s="14">
        <v>1925000749</v>
      </c>
      <c r="C927" s="14">
        <v>20250026</v>
      </c>
      <c r="D927" s="16">
        <v>45918</v>
      </c>
      <c r="E927" s="16">
        <v>45939</v>
      </c>
      <c r="F927" s="14" t="s">
        <v>3058</v>
      </c>
      <c r="G927" s="14" t="s">
        <v>3085</v>
      </c>
      <c r="H927" s="14" t="s">
        <v>3086</v>
      </c>
      <c r="I927" s="15">
        <v>1779.68</v>
      </c>
      <c r="J927" s="77">
        <v>1</v>
      </c>
      <c r="K927" s="92"/>
    </row>
    <row r="928" spans="1:11" ht="12.5" x14ac:dyDescent="0.25">
      <c r="A928" s="14" t="s">
        <v>3026</v>
      </c>
      <c r="B928" s="14">
        <v>1925000759</v>
      </c>
      <c r="C928" s="14">
        <v>182025</v>
      </c>
      <c r="D928" s="16">
        <v>45918</v>
      </c>
      <c r="E928" s="16">
        <v>45939</v>
      </c>
      <c r="F928" s="14" t="s">
        <v>3058</v>
      </c>
      <c r="G928" s="14" t="s">
        <v>3115</v>
      </c>
      <c r="H928" s="14" t="s">
        <v>3116</v>
      </c>
      <c r="I928" s="15">
        <v>2074.1999999999998</v>
      </c>
      <c r="J928" s="77">
        <v>1</v>
      </c>
      <c r="K928" s="92"/>
    </row>
    <row r="929" spans="1:11" ht="12.5" x14ac:dyDescent="0.25">
      <c r="A929" s="14" t="s">
        <v>3026</v>
      </c>
      <c r="B929" s="14">
        <v>1925000761</v>
      </c>
      <c r="C929" s="14">
        <v>25017</v>
      </c>
      <c r="D929" s="16">
        <v>45918</v>
      </c>
      <c r="E929" s="16">
        <v>45939</v>
      </c>
      <c r="F929" s="14" t="s">
        <v>3058</v>
      </c>
      <c r="G929" s="14" t="s">
        <v>3063</v>
      </c>
      <c r="H929" s="14" t="s">
        <v>3064</v>
      </c>
      <c r="I929" s="15">
        <v>2138.52</v>
      </c>
      <c r="J929" s="77">
        <v>1</v>
      </c>
      <c r="K929" s="92"/>
    </row>
    <row r="930" spans="1:11" ht="12.5" x14ac:dyDescent="0.25">
      <c r="A930" s="14" t="s">
        <v>3026</v>
      </c>
      <c r="B930" s="14">
        <v>1925000767</v>
      </c>
      <c r="C930" s="14">
        <v>2025008</v>
      </c>
      <c r="D930" s="16">
        <v>45918</v>
      </c>
      <c r="E930" s="16">
        <v>45939</v>
      </c>
      <c r="F930" s="14" t="s">
        <v>3058</v>
      </c>
      <c r="G930" s="14" t="s">
        <v>3072</v>
      </c>
      <c r="H930" s="14" t="s">
        <v>3073</v>
      </c>
      <c r="I930" s="15">
        <v>3258.03</v>
      </c>
      <c r="J930" s="77">
        <v>1</v>
      </c>
      <c r="K930" s="92"/>
    </row>
    <row r="931" spans="1:11" ht="20" x14ac:dyDescent="0.25">
      <c r="A931" s="14" t="s">
        <v>3026</v>
      </c>
      <c r="B931" s="14">
        <v>330102</v>
      </c>
      <c r="C931" s="14">
        <v>946240381</v>
      </c>
      <c r="D931" s="16">
        <v>45918</v>
      </c>
      <c r="E931" s="16">
        <v>45952</v>
      </c>
      <c r="F931" s="14" t="s">
        <v>3139</v>
      </c>
      <c r="G931" s="14">
        <v>45953601</v>
      </c>
      <c r="H931" s="14" t="s">
        <v>3140</v>
      </c>
      <c r="I931" s="15">
        <v>3367.4</v>
      </c>
      <c r="J931" s="77">
        <v>1</v>
      </c>
      <c r="K931" s="92"/>
    </row>
    <row r="932" spans="1:11" ht="12.5" x14ac:dyDescent="0.25">
      <c r="A932" s="14" t="s">
        <v>3026</v>
      </c>
      <c r="B932" s="14">
        <v>1925000813</v>
      </c>
      <c r="C932" s="14">
        <v>2025007</v>
      </c>
      <c r="D932" s="16">
        <v>45918</v>
      </c>
      <c r="E932" s="16">
        <v>45939</v>
      </c>
      <c r="F932" s="14" t="s">
        <v>3074</v>
      </c>
      <c r="G932" s="14" t="s">
        <v>3072</v>
      </c>
      <c r="H932" s="14" t="s">
        <v>3073</v>
      </c>
      <c r="I932" s="15">
        <v>3740.07</v>
      </c>
      <c r="J932" s="77">
        <v>1</v>
      </c>
      <c r="K932" s="92"/>
    </row>
    <row r="933" spans="1:11" ht="20" x14ac:dyDescent="0.25">
      <c r="A933" s="14" t="s">
        <v>3026</v>
      </c>
      <c r="B933" s="14">
        <v>5125001682</v>
      </c>
      <c r="C933" s="14">
        <v>1002500158</v>
      </c>
      <c r="D933" s="16">
        <v>45918</v>
      </c>
      <c r="E933" s="16">
        <v>45944</v>
      </c>
      <c r="F933" s="14" t="s">
        <v>3117</v>
      </c>
      <c r="G933" s="14">
        <v>45393222</v>
      </c>
      <c r="H933" s="14" t="s">
        <v>3118</v>
      </c>
      <c r="I933" s="15">
        <v>3854</v>
      </c>
      <c r="J933" s="77">
        <v>2</v>
      </c>
      <c r="K933" s="92"/>
    </row>
    <row r="934" spans="1:11" ht="12.5" x14ac:dyDescent="0.25">
      <c r="A934" s="14" t="s">
        <v>3026</v>
      </c>
      <c r="B934" s="14">
        <v>5125002179</v>
      </c>
      <c r="C934" s="14">
        <v>440250045</v>
      </c>
      <c r="D934" s="16">
        <v>45918</v>
      </c>
      <c r="E934" s="16">
        <v>45952</v>
      </c>
      <c r="F934" s="14" t="s">
        <v>3128</v>
      </c>
      <c r="G934" s="14">
        <v>27687376</v>
      </c>
      <c r="H934" s="14" t="s">
        <v>3129</v>
      </c>
      <c r="I934" s="15">
        <v>4200</v>
      </c>
      <c r="J934" s="77">
        <v>3</v>
      </c>
      <c r="K934" s="92"/>
    </row>
    <row r="935" spans="1:11" ht="12.5" x14ac:dyDescent="0.25">
      <c r="A935" s="14" t="s">
        <v>3026</v>
      </c>
      <c r="B935" s="14">
        <v>1925000773</v>
      </c>
      <c r="C935" s="14">
        <v>1525</v>
      </c>
      <c r="D935" s="16">
        <v>45918</v>
      </c>
      <c r="E935" s="16">
        <v>45952</v>
      </c>
      <c r="F935" s="14" t="s">
        <v>3058</v>
      </c>
      <c r="G935" s="14">
        <v>31993427</v>
      </c>
      <c r="H935" s="14" t="s">
        <v>3143</v>
      </c>
      <c r="I935" s="15">
        <v>4202.2700000000004</v>
      </c>
      <c r="J935" s="77">
        <v>3</v>
      </c>
      <c r="K935" s="92"/>
    </row>
    <row r="936" spans="1:11" ht="20" x14ac:dyDescent="0.25">
      <c r="A936" s="14" t="s">
        <v>3026</v>
      </c>
      <c r="B936" s="14">
        <v>5125002156</v>
      </c>
      <c r="C936" s="14">
        <v>2510215</v>
      </c>
      <c r="D936" s="16">
        <v>45918</v>
      </c>
      <c r="E936" s="16">
        <v>45944</v>
      </c>
      <c r="F936" s="14" t="s">
        <v>3125</v>
      </c>
      <c r="G936" s="14">
        <v>35746521</v>
      </c>
      <c r="H936" s="14" t="s">
        <v>3126</v>
      </c>
      <c r="I936" s="15">
        <v>4972</v>
      </c>
      <c r="J936" s="77">
        <v>3</v>
      </c>
      <c r="K936" s="92"/>
    </row>
    <row r="937" spans="1:11" ht="20" x14ac:dyDescent="0.25">
      <c r="A937" s="14" t="s">
        <v>3026</v>
      </c>
      <c r="B937" s="14">
        <v>5125001973</v>
      </c>
      <c r="C937" s="14">
        <v>2510206</v>
      </c>
      <c r="D937" s="16">
        <v>45918</v>
      </c>
      <c r="E937" s="16">
        <v>45944</v>
      </c>
      <c r="F937" s="14" t="s">
        <v>3127</v>
      </c>
      <c r="G937" s="14">
        <v>35746521</v>
      </c>
      <c r="H937" s="14" t="s">
        <v>3126</v>
      </c>
      <c r="I937" s="15">
        <v>4991.5</v>
      </c>
      <c r="J937" s="77">
        <v>3</v>
      </c>
      <c r="K937" s="92"/>
    </row>
    <row r="938" spans="1:11" ht="12.5" x14ac:dyDescent="0.25">
      <c r="A938" s="14" t="s">
        <v>3026</v>
      </c>
      <c r="B938" s="14">
        <v>1925000756</v>
      </c>
      <c r="C938" s="14">
        <v>2025013</v>
      </c>
      <c r="D938" s="16">
        <v>45918</v>
      </c>
      <c r="E938" s="16">
        <v>45939</v>
      </c>
      <c r="F938" s="14" t="s">
        <v>3058</v>
      </c>
      <c r="G938" s="14" t="s">
        <v>3079</v>
      </c>
      <c r="H938" s="14" t="s">
        <v>3080</v>
      </c>
      <c r="I938" s="15">
        <v>5047.21</v>
      </c>
      <c r="J938" s="77">
        <v>1</v>
      </c>
      <c r="K938" s="92"/>
    </row>
    <row r="939" spans="1:11" ht="20" x14ac:dyDescent="0.25">
      <c r="A939" s="14" t="s">
        <v>3026</v>
      </c>
      <c r="B939" s="14">
        <v>5125001625</v>
      </c>
      <c r="C939" s="14">
        <v>1002500149</v>
      </c>
      <c r="D939" s="16">
        <v>45918</v>
      </c>
      <c r="E939" s="16">
        <v>45944</v>
      </c>
      <c r="F939" s="14" t="s">
        <v>3120</v>
      </c>
      <c r="G939" s="14">
        <v>45393222</v>
      </c>
      <c r="H939" s="14" t="s">
        <v>3118</v>
      </c>
      <c r="I939" s="15">
        <v>5200</v>
      </c>
      <c r="J939" s="77">
        <v>2</v>
      </c>
      <c r="K939" s="92"/>
    </row>
    <row r="940" spans="1:11" ht="20" x14ac:dyDescent="0.25">
      <c r="A940" s="14" t="s">
        <v>3026</v>
      </c>
      <c r="B940" s="14">
        <v>5125002426</v>
      </c>
      <c r="C940" s="14">
        <v>92025</v>
      </c>
      <c r="D940" s="16">
        <v>45918</v>
      </c>
      <c r="E940" s="16">
        <v>45952</v>
      </c>
      <c r="F940" s="14" t="s">
        <v>3130</v>
      </c>
      <c r="G940" s="14" t="s">
        <v>3131</v>
      </c>
      <c r="H940" s="14" t="s">
        <v>3132</v>
      </c>
      <c r="I940" s="15">
        <v>6000</v>
      </c>
      <c r="J940" s="77">
        <v>3</v>
      </c>
      <c r="K940" s="92"/>
    </row>
    <row r="941" spans="1:11" ht="20" x14ac:dyDescent="0.25">
      <c r="A941" s="14" t="s">
        <v>3026</v>
      </c>
      <c r="B941" s="14">
        <v>5125002424</v>
      </c>
      <c r="C941" s="14">
        <v>112025</v>
      </c>
      <c r="D941" s="16">
        <v>45918</v>
      </c>
      <c r="E941" s="16">
        <v>45952</v>
      </c>
      <c r="F941" s="14" t="s">
        <v>3133</v>
      </c>
      <c r="G941" s="14" t="s">
        <v>3134</v>
      </c>
      <c r="H941" s="14" t="s">
        <v>3135</v>
      </c>
      <c r="I941" s="15">
        <v>6000</v>
      </c>
      <c r="J941" s="77">
        <v>3</v>
      </c>
      <c r="K941" s="92"/>
    </row>
    <row r="942" spans="1:11" ht="20" x14ac:dyDescent="0.25">
      <c r="A942" s="14" t="s">
        <v>3026</v>
      </c>
      <c r="B942" s="14">
        <v>5125002425</v>
      </c>
      <c r="C942" s="14">
        <v>8</v>
      </c>
      <c r="D942" s="16">
        <v>45918</v>
      </c>
      <c r="E942" s="16">
        <v>45952</v>
      </c>
      <c r="F942" s="14" t="s">
        <v>3136</v>
      </c>
      <c r="G942" s="14" t="s">
        <v>3137</v>
      </c>
      <c r="H942" s="14" t="s">
        <v>3138</v>
      </c>
      <c r="I942" s="15">
        <v>6000</v>
      </c>
      <c r="J942" s="77">
        <v>3</v>
      </c>
      <c r="K942" s="92"/>
    </row>
    <row r="943" spans="1:11" ht="12.5" x14ac:dyDescent="0.25">
      <c r="A943" s="14" t="s">
        <v>3026</v>
      </c>
      <c r="B943" s="14">
        <v>5125001198</v>
      </c>
      <c r="C943" s="14">
        <v>1002500117</v>
      </c>
      <c r="D943" s="16">
        <v>45918</v>
      </c>
      <c r="E943" s="16">
        <v>45944</v>
      </c>
      <c r="F943" s="14" t="s">
        <v>3122</v>
      </c>
      <c r="G943" s="14">
        <v>45393222</v>
      </c>
      <c r="H943" s="14" t="s">
        <v>3118</v>
      </c>
      <c r="I943" s="15">
        <v>6270</v>
      </c>
      <c r="J943" s="77">
        <v>2</v>
      </c>
      <c r="K943" s="92"/>
    </row>
    <row r="944" spans="1:11" ht="12.5" x14ac:dyDescent="0.25">
      <c r="A944" s="14" t="s">
        <v>3026</v>
      </c>
      <c r="B944" s="14">
        <v>1925000755</v>
      </c>
      <c r="C944" s="14">
        <v>132025</v>
      </c>
      <c r="D944" s="16">
        <v>45918</v>
      </c>
      <c r="E944" s="16">
        <v>45939</v>
      </c>
      <c r="F944" s="14" t="s">
        <v>3058</v>
      </c>
      <c r="G944" s="14" t="s">
        <v>3081</v>
      </c>
      <c r="H944" s="14" t="s">
        <v>3082</v>
      </c>
      <c r="I944" s="15">
        <v>6626.45</v>
      </c>
      <c r="J944" s="77">
        <v>1</v>
      </c>
      <c r="K944" s="92"/>
    </row>
    <row r="945" spans="1:11" ht="12.5" x14ac:dyDescent="0.25">
      <c r="A945" s="14" t="s">
        <v>3026</v>
      </c>
      <c r="B945" s="14">
        <v>5125002410</v>
      </c>
      <c r="C945" s="14">
        <v>2025009</v>
      </c>
      <c r="D945" s="16">
        <v>45918</v>
      </c>
      <c r="E945" s="16">
        <v>45952</v>
      </c>
      <c r="F945" s="14" t="s">
        <v>3141</v>
      </c>
      <c r="G945" s="14">
        <v>34349201</v>
      </c>
      <c r="H945" s="14" t="s">
        <v>3142</v>
      </c>
      <c r="I945" s="15">
        <v>8000</v>
      </c>
      <c r="J945" s="77">
        <v>3</v>
      </c>
      <c r="K945" s="92"/>
    </row>
    <row r="946" spans="1:11" ht="12.5" x14ac:dyDescent="0.25">
      <c r="A946" s="14" t="s">
        <v>3026</v>
      </c>
      <c r="B946" s="14">
        <v>5125002147</v>
      </c>
      <c r="C946" s="14">
        <v>1959003023</v>
      </c>
      <c r="D946" s="16">
        <v>45918</v>
      </c>
      <c r="E946" s="16">
        <v>45944</v>
      </c>
      <c r="F946" s="14" t="s">
        <v>3123</v>
      </c>
      <c r="G946" s="14">
        <v>35787201</v>
      </c>
      <c r="H946" s="14" t="s">
        <v>3124</v>
      </c>
      <c r="I946" s="15">
        <v>8500</v>
      </c>
      <c r="J946" s="77">
        <v>2</v>
      </c>
      <c r="K946" s="92"/>
    </row>
    <row r="947" spans="1:11" ht="12.5" x14ac:dyDescent="0.25">
      <c r="A947" s="14" t="s">
        <v>3026</v>
      </c>
      <c r="B947" s="14">
        <v>1925000800</v>
      </c>
      <c r="C947" s="14">
        <v>2025035</v>
      </c>
      <c r="D947" s="16">
        <v>45918</v>
      </c>
      <c r="E947" s="16">
        <v>45939</v>
      </c>
      <c r="F947" s="14" t="s">
        <v>3058</v>
      </c>
      <c r="G947" s="14" t="s">
        <v>3101</v>
      </c>
      <c r="H947" s="14" t="s">
        <v>3102</v>
      </c>
      <c r="I947" s="15">
        <v>13390.98</v>
      </c>
      <c r="J947" s="77">
        <v>1</v>
      </c>
      <c r="K947" s="92"/>
    </row>
    <row r="948" spans="1:11" ht="20" x14ac:dyDescent="0.25">
      <c r="A948" s="14" t="s">
        <v>3026</v>
      </c>
      <c r="B948" s="14">
        <v>5125001677</v>
      </c>
      <c r="C948" s="14">
        <v>1002500157</v>
      </c>
      <c r="D948" s="16">
        <v>45918</v>
      </c>
      <c r="E948" s="16">
        <v>45944</v>
      </c>
      <c r="F948" s="14" t="s">
        <v>3119</v>
      </c>
      <c r="G948" s="14">
        <v>45393222</v>
      </c>
      <c r="H948" s="14" t="s">
        <v>3118</v>
      </c>
      <c r="I948" s="15">
        <v>14200</v>
      </c>
      <c r="J948" s="77">
        <v>2</v>
      </c>
      <c r="K948" s="92"/>
    </row>
    <row r="949" spans="1:11" ht="12.5" x14ac:dyDescent="0.25">
      <c r="A949" s="14" t="s">
        <v>3026</v>
      </c>
      <c r="B949" s="14">
        <v>1925000754</v>
      </c>
      <c r="C949" s="14">
        <v>2025124</v>
      </c>
      <c r="D949" s="16">
        <v>45918</v>
      </c>
      <c r="E949" s="16">
        <v>45939</v>
      </c>
      <c r="F949" s="14" t="s">
        <v>3058</v>
      </c>
      <c r="G949" s="14" t="s">
        <v>3105</v>
      </c>
      <c r="H949" s="14" t="s">
        <v>3106</v>
      </c>
      <c r="I949" s="15">
        <v>18398.099999999999</v>
      </c>
      <c r="J949" s="77">
        <v>1</v>
      </c>
      <c r="K949" s="92"/>
    </row>
    <row r="950" spans="1:11" ht="20" x14ac:dyDescent="0.25">
      <c r="A950" s="14" t="s">
        <v>3026</v>
      </c>
      <c r="B950" s="14">
        <v>5125001280</v>
      </c>
      <c r="C950" s="14">
        <v>1002500124</v>
      </c>
      <c r="D950" s="16">
        <v>45918</v>
      </c>
      <c r="E950" s="16">
        <v>45944</v>
      </c>
      <c r="F950" s="14" t="s">
        <v>3121</v>
      </c>
      <c r="G950" s="14">
        <v>45393222</v>
      </c>
      <c r="H950" s="14" t="s">
        <v>3118</v>
      </c>
      <c r="I950" s="15">
        <v>23473</v>
      </c>
      <c r="J950" s="77">
        <v>2</v>
      </c>
      <c r="K950" s="92"/>
    </row>
    <row r="951" spans="1:11" ht="20" x14ac:dyDescent="0.25">
      <c r="A951" s="14" t="s">
        <v>3026</v>
      </c>
      <c r="B951" s="14">
        <v>1925000760</v>
      </c>
      <c r="C951" s="14">
        <v>250026</v>
      </c>
      <c r="D951" s="16">
        <v>45918</v>
      </c>
      <c r="E951" s="16">
        <v>45939</v>
      </c>
      <c r="F951" s="14" t="s">
        <v>3058</v>
      </c>
      <c r="G951" s="14" t="s">
        <v>3111</v>
      </c>
      <c r="H951" s="14" t="s">
        <v>3112</v>
      </c>
      <c r="I951" s="15">
        <v>27308.43</v>
      </c>
      <c r="J951" s="77">
        <v>1</v>
      </c>
      <c r="K951" s="92"/>
    </row>
    <row r="952" spans="1:11" ht="20" x14ac:dyDescent="0.25">
      <c r="A952" s="14" t="s">
        <v>3026</v>
      </c>
      <c r="B952" s="14">
        <v>1925000852</v>
      </c>
      <c r="C952" s="14">
        <v>250038</v>
      </c>
      <c r="D952" s="16">
        <v>45918</v>
      </c>
      <c r="E952" s="16">
        <v>45939</v>
      </c>
      <c r="F952" s="14" t="s">
        <v>3058</v>
      </c>
      <c r="G952" s="14" t="s">
        <v>3103</v>
      </c>
      <c r="H952" s="14" t="s">
        <v>3104</v>
      </c>
      <c r="I952" s="15">
        <v>50440.29</v>
      </c>
      <c r="J952" s="77">
        <v>1</v>
      </c>
      <c r="K952" s="92"/>
    </row>
    <row r="953" spans="1:11" ht="12.5" x14ac:dyDescent="0.25">
      <c r="A953" s="14" t="s">
        <v>3026</v>
      </c>
      <c r="B953" s="14" t="s">
        <v>7738</v>
      </c>
      <c r="C953" s="14" t="s">
        <v>3666</v>
      </c>
      <c r="D953" s="16">
        <v>45929</v>
      </c>
      <c r="E953" s="16">
        <v>45939</v>
      </c>
      <c r="F953" s="14" t="s">
        <v>7737</v>
      </c>
      <c r="G953" s="14">
        <v>51379767</v>
      </c>
      <c r="H953" s="14" t="s">
        <v>7276</v>
      </c>
      <c r="I953" s="15">
        <v>22</v>
      </c>
      <c r="J953" s="77">
        <v>5</v>
      </c>
      <c r="K953" s="92"/>
    </row>
    <row r="954" spans="1:11" ht="12.5" x14ac:dyDescent="0.25">
      <c r="A954" s="14" t="s">
        <v>3026</v>
      </c>
      <c r="B954" s="14" t="s">
        <v>7760</v>
      </c>
      <c r="C954" s="14" t="s">
        <v>5475</v>
      </c>
      <c r="D954" s="16">
        <v>45929</v>
      </c>
      <c r="E954" s="16">
        <v>45939</v>
      </c>
      <c r="F954" s="14" t="s">
        <v>7737</v>
      </c>
      <c r="G954" s="14">
        <v>54799678</v>
      </c>
      <c r="H954" s="14" t="s">
        <v>5577</v>
      </c>
      <c r="I954" s="15">
        <v>49</v>
      </c>
      <c r="J954" s="77">
        <v>5</v>
      </c>
      <c r="K954" s="92"/>
    </row>
    <row r="955" spans="1:11" ht="12.5" x14ac:dyDescent="0.25">
      <c r="A955" s="14" t="s">
        <v>3026</v>
      </c>
      <c r="B955" s="14" t="s">
        <v>7776</v>
      </c>
      <c r="C955" s="14" t="s">
        <v>4278</v>
      </c>
      <c r="D955" s="16">
        <v>45929</v>
      </c>
      <c r="E955" s="16">
        <v>45939</v>
      </c>
      <c r="F955" s="14" t="s">
        <v>7737</v>
      </c>
      <c r="G955" s="14">
        <v>53969073</v>
      </c>
      <c r="H955" s="14" t="s">
        <v>5827</v>
      </c>
      <c r="I955" s="15">
        <v>49</v>
      </c>
      <c r="J955" s="77">
        <v>5</v>
      </c>
      <c r="K955" s="92"/>
    </row>
    <row r="956" spans="1:11" ht="12.5" x14ac:dyDescent="0.25">
      <c r="A956" s="14" t="s">
        <v>3026</v>
      </c>
      <c r="B956" s="14" t="s">
        <v>7859</v>
      </c>
      <c r="C956" s="14" t="s">
        <v>4239</v>
      </c>
      <c r="D956" s="16">
        <v>45929</v>
      </c>
      <c r="E956" s="16">
        <v>45939</v>
      </c>
      <c r="F956" s="14" t="s">
        <v>7737</v>
      </c>
      <c r="G956" s="14">
        <v>50981161</v>
      </c>
      <c r="H956" s="14" t="s">
        <v>5794</v>
      </c>
      <c r="I956" s="15">
        <v>49</v>
      </c>
      <c r="J956" s="77">
        <v>5</v>
      </c>
      <c r="K956" s="92"/>
    </row>
    <row r="957" spans="1:11" ht="12.5" x14ac:dyDescent="0.25">
      <c r="A957" s="14" t="s">
        <v>3026</v>
      </c>
      <c r="B957" s="14" t="s">
        <v>7871</v>
      </c>
      <c r="C957" s="14" t="s">
        <v>6449</v>
      </c>
      <c r="D957" s="16">
        <v>45929</v>
      </c>
      <c r="E957" s="16">
        <v>45939</v>
      </c>
      <c r="F957" s="14" t="s">
        <v>7737</v>
      </c>
      <c r="G957" s="14">
        <v>52296865</v>
      </c>
      <c r="H957" s="14" t="s">
        <v>7192</v>
      </c>
      <c r="I957" s="15">
        <v>49</v>
      </c>
      <c r="J957" s="77">
        <v>5</v>
      </c>
      <c r="K957" s="92"/>
    </row>
    <row r="958" spans="1:11" ht="12.5" x14ac:dyDescent="0.25">
      <c r="A958" s="14" t="s">
        <v>3026</v>
      </c>
      <c r="B958" s="14" t="s">
        <v>7887</v>
      </c>
      <c r="C958" s="14" t="s">
        <v>5832</v>
      </c>
      <c r="D958" s="16">
        <v>45929</v>
      </c>
      <c r="E958" s="16">
        <v>45939</v>
      </c>
      <c r="F958" s="14" t="s">
        <v>7228</v>
      </c>
      <c r="G958" s="14">
        <v>47090685</v>
      </c>
      <c r="H958" s="14" t="s">
        <v>7059</v>
      </c>
      <c r="I958" s="15">
        <v>49</v>
      </c>
      <c r="J958" s="77">
        <v>5</v>
      </c>
      <c r="K958" s="92"/>
    </row>
    <row r="959" spans="1:11" ht="12.5" x14ac:dyDescent="0.25">
      <c r="A959" s="14" t="s">
        <v>3026</v>
      </c>
      <c r="B959" s="14" t="s">
        <v>7911</v>
      </c>
      <c r="C959" s="14" t="s">
        <v>7912</v>
      </c>
      <c r="D959" s="16">
        <v>45929</v>
      </c>
      <c r="E959" s="16">
        <v>45939</v>
      </c>
      <c r="F959" s="14" t="s">
        <v>7896</v>
      </c>
      <c r="G959" s="14">
        <v>46158651</v>
      </c>
      <c r="H959" s="14" t="s">
        <v>5773</v>
      </c>
      <c r="I959" s="15">
        <v>49</v>
      </c>
      <c r="J959" s="77">
        <v>5</v>
      </c>
      <c r="K959" s="92"/>
    </row>
    <row r="960" spans="1:11" ht="12.5" x14ac:dyDescent="0.25">
      <c r="A960" s="14" t="s">
        <v>3026</v>
      </c>
      <c r="B960" s="14" t="s">
        <v>7739</v>
      </c>
      <c r="C960" s="14" t="s">
        <v>4378</v>
      </c>
      <c r="D960" s="16">
        <v>45929</v>
      </c>
      <c r="E960" s="16">
        <v>45939</v>
      </c>
      <c r="F960" s="14" t="s">
        <v>7737</v>
      </c>
      <c r="G960" s="14">
        <v>51379767</v>
      </c>
      <c r="H960" s="14" t="s">
        <v>7276</v>
      </c>
      <c r="I960" s="15">
        <v>57</v>
      </c>
      <c r="J960" s="77">
        <v>5</v>
      </c>
      <c r="K960" s="92"/>
    </row>
    <row r="961" spans="1:11" ht="12.5" x14ac:dyDescent="0.25">
      <c r="A961" s="14" t="s">
        <v>3026</v>
      </c>
      <c r="B961" s="14" t="s">
        <v>7785</v>
      </c>
      <c r="C961" s="14" t="s">
        <v>4068</v>
      </c>
      <c r="D961" s="16">
        <v>45929</v>
      </c>
      <c r="E961" s="16">
        <v>45939</v>
      </c>
      <c r="F961" s="14" t="s">
        <v>7737</v>
      </c>
      <c r="G961" s="14">
        <v>53565703</v>
      </c>
      <c r="H961" s="14" t="s">
        <v>5821</v>
      </c>
      <c r="I961" s="15">
        <v>57</v>
      </c>
      <c r="J961" s="77">
        <v>5</v>
      </c>
      <c r="K961" s="92"/>
    </row>
    <row r="962" spans="1:11" ht="12.5" x14ac:dyDescent="0.25">
      <c r="A962" s="14" t="s">
        <v>3026</v>
      </c>
      <c r="B962" s="14" t="s">
        <v>7913</v>
      </c>
      <c r="C962" s="14" t="s">
        <v>5763</v>
      </c>
      <c r="D962" s="16">
        <v>45929</v>
      </c>
      <c r="E962" s="16">
        <v>45939</v>
      </c>
      <c r="F962" s="14" t="s">
        <v>7737</v>
      </c>
      <c r="G962" s="14">
        <v>40849350</v>
      </c>
      <c r="H962" s="14" t="s">
        <v>7150</v>
      </c>
      <c r="I962" s="15">
        <v>69</v>
      </c>
      <c r="J962" s="77">
        <v>5</v>
      </c>
      <c r="K962" s="92"/>
    </row>
    <row r="963" spans="1:11" ht="12.5" x14ac:dyDescent="0.25">
      <c r="A963" s="14" t="s">
        <v>3026</v>
      </c>
      <c r="B963" s="14" t="s">
        <v>7868</v>
      </c>
      <c r="C963" s="14" t="s">
        <v>4073</v>
      </c>
      <c r="D963" s="16">
        <v>45929</v>
      </c>
      <c r="E963" s="16">
        <v>45939</v>
      </c>
      <c r="F963" s="14" t="s">
        <v>7867</v>
      </c>
      <c r="G963" s="14">
        <v>55157041</v>
      </c>
      <c r="H963" s="14" t="s">
        <v>7065</v>
      </c>
      <c r="I963" s="15">
        <v>98</v>
      </c>
      <c r="J963" s="77">
        <v>5</v>
      </c>
      <c r="K963" s="92"/>
    </row>
    <row r="964" spans="1:11" ht="12.5" x14ac:dyDescent="0.25">
      <c r="A964" s="14" t="s">
        <v>3026</v>
      </c>
      <c r="B964" s="14" t="s">
        <v>7892</v>
      </c>
      <c r="C964" s="14" t="s">
        <v>3752</v>
      </c>
      <c r="D964" s="16">
        <v>45929</v>
      </c>
      <c r="E964" s="16">
        <v>45939</v>
      </c>
      <c r="F964" s="14" t="s">
        <v>7893</v>
      </c>
      <c r="G964" s="14">
        <v>47085584</v>
      </c>
      <c r="H964" s="14" t="s">
        <v>3838</v>
      </c>
      <c r="I964" s="15">
        <v>98</v>
      </c>
      <c r="J964" s="77">
        <v>5</v>
      </c>
      <c r="K964" s="92"/>
    </row>
    <row r="965" spans="1:11" ht="12.5" x14ac:dyDescent="0.25">
      <c r="A965" s="14" t="s">
        <v>3026</v>
      </c>
      <c r="B965" s="14" t="s">
        <v>7930</v>
      </c>
      <c r="C965" s="14" t="s">
        <v>7931</v>
      </c>
      <c r="D965" s="16">
        <v>45929</v>
      </c>
      <c r="E965" s="16">
        <v>45939</v>
      </c>
      <c r="F965" s="14" t="s">
        <v>7932</v>
      </c>
      <c r="G965" s="14">
        <v>36929611</v>
      </c>
      <c r="H965" s="14" t="s">
        <v>5699</v>
      </c>
      <c r="I965" s="15">
        <v>98</v>
      </c>
      <c r="J965" s="77">
        <v>5</v>
      </c>
      <c r="K965" s="92"/>
    </row>
    <row r="966" spans="1:11" ht="12.5" x14ac:dyDescent="0.25">
      <c r="A966" s="14" t="s">
        <v>3026</v>
      </c>
      <c r="B966" s="14" t="s">
        <v>7742</v>
      </c>
      <c r="C966" s="14" t="s">
        <v>4068</v>
      </c>
      <c r="D966" s="16">
        <v>45929</v>
      </c>
      <c r="E966" s="16">
        <v>45939</v>
      </c>
      <c r="F966" s="14" t="s">
        <v>7737</v>
      </c>
      <c r="G966" s="14">
        <v>51569582</v>
      </c>
      <c r="H966" s="14" t="s">
        <v>7595</v>
      </c>
      <c r="I966" s="15">
        <v>100</v>
      </c>
      <c r="J966" s="77">
        <v>5</v>
      </c>
      <c r="K966" s="92"/>
    </row>
    <row r="967" spans="1:11" ht="12.5" x14ac:dyDescent="0.25">
      <c r="A967" s="14" t="s">
        <v>3026</v>
      </c>
      <c r="B967" s="14" t="s">
        <v>7870</v>
      </c>
      <c r="C967" s="14" t="s">
        <v>3633</v>
      </c>
      <c r="D967" s="16">
        <v>45929</v>
      </c>
      <c r="E967" s="16">
        <v>45939</v>
      </c>
      <c r="F967" s="14" t="s">
        <v>7867</v>
      </c>
      <c r="G967" s="14">
        <v>45832315</v>
      </c>
      <c r="H967" s="14" t="s">
        <v>7196</v>
      </c>
      <c r="I967" s="15">
        <v>105</v>
      </c>
      <c r="J967" s="77">
        <v>5</v>
      </c>
      <c r="K967" s="92"/>
    </row>
    <row r="968" spans="1:11" ht="12.5" x14ac:dyDescent="0.25">
      <c r="A968" s="14" t="s">
        <v>3026</v>
      </c>
      <c r="B968" s="14" t="s">
        <v>7757</v>
      </c>
      <c r="C968" s="14" t="s">
        <v>5816</v>
      </c>
      <c r="D968" s="16">
        <v>45929</v>
      </c>
      <c r="E968" s="16">
        <v>45939</v>
      </c>
      <c r="F968" s="14" t="s">
        <v>5692</v>
      </c>
      <c r="G968" s="14">
        <v>52342581</v>
      </c>
      <c r="H968" s="14" t="s">
        <v>5580</v>
      </c>
      <c r="I968" s="15">
        <v>116</v>
      </c>
      <c r="J968" s="77">
        <v>5</v>
      </c>
      <c r="K968" s="92"/>
    </row>
    <row r="969" spans="1:11" ht="12.5" x14ac:dyDescent="0.25">
      <c r="A969" s="14" t="s">
        <v>3026</v>
      </c>
      <c r="B969" s="14" t="s">
        <v>7837</v>
      </c>
      <c r="C969" s="14" t="s">
        <v>7838</v>
      </c>
      <c r="D969" s="16">
        <v>45929</v>
      </c>
      <c r="E969" s="16">
        <v>45939</v>
      </c>
      <c r="F969" s="14" t="s">
        <v>7836</v>
      </c>
      <c r="G969" s="14" t="s">
        <v>5718</v>
      </c>
      <c r="H969" s="14" t="s">
        <v>5719</v>
      </c>
      <c r="I969" s="15">
        <v>124</v>
      </c>
      <c r="J969" s="77">
        <v>5</v>
      </c>
      <c r="K969" s="92"/>
    </row>
    <row r="970" spans="1:11" ht="12.5" x14ac:dyDescent="0.25">
      <c r="A970" s="14" t="s">
        <v>3026</v>
      </c>
      <c r="B970" s="14" t="s">
        <v>7769</v>
      </c>
      <c r="C970" s="14" t="s">
        <v>7770</v>
      </c>
      <c r="D970" s="16">
        <v>45929</v>
      </c>
      <c r="E970" s="16">
        <v>45939</v>
      </c>
      <c r="F970" s="14" t="s">
        <v>7768</v>
      </c>
      <c r="G970" s="14">
        <v>54532183</v>
      </c>
      <c r="H970" s="14" t="s">
        <v>5744</v>
      </c>
      <c r="I970" s="15">
        <v>126</v>
      </c>
      <c r="J970" s="77">
        <v>5</v>
      </c>
      <c r="K970" s="92"/>
    </row>
    <row r="971" spans="1:11" ht="12.5" x14ac:dyDescent="0.25">
      <c r="A971" s="14" t="s">
        <v>3026</v>
      </c>
      <c r="B971" s="14" t="s">
        <v>7808</v>
      </c>
      <c r="C971" s="14" t="s">
        <v>5351</v>
      </c>
      <c r="D971" s="16">
        <v>45929</v>
      </c>
      <c r="E971" s="16">
        <v>45939</v>
      </c>
      <c r="F971" s="14" t="s">
        <v>7797</v>
      </c>
      <c r="G971" s="14">
        <v>51834804</v>
      </c>
      <c r="H971" s="14" t="s">
        <v>5811</v>
      </c>
      <c r="I971" s="15">
        <v>126</v>
      </c>
      <c r="J971" s="77">
        <v>5</v>
      </c>
      <c r="K971" s="92"/>
    </row>
    <row r="972" spans="1:11" ht="12.5" x14ac:dyDescent="0.25">
      <c r="A972" s="14" t="s">
        <v>3026</v>
      </c>
      <c r="B972" s="14" t="s">
        <v>7832</v>
      </c>
      <c r="C972" s="14" t="s">
        <v>7833</v>
      </c>
      <c r="D972" s="16">
        <v>45929</v>
      </c>
      <c r="E972" s="16">
        <v>45939</v>
      </c>
      <c r="F972" s="14" t="s">
        <v>7797</v>
      </c>
      <c r="G972" s="14">
        <v>51703092</v>
      </c>
      <c r="H972" s="14" t="s">
        <v>5722</v>
      </c>
      <c r="I972" s="15">
        <v>126</v>
      </c>
      <c r="J972" s="77">
        <v>5</v>
      </c>
      <c r="K972" s="92"/>
    </row>
    <row r="973" spans="1:11" ht="12.5" x14ac:dyDescent="0.25">
      <c r="A973" s="14" t="s">
        <v>3026</v>
      </c>
      <c r="B973" s="14" t="s">
        <v>7849</v>
      </c>
      <c r="C973" s="14" t="s">
        <v>6392</v>
      </c>
      <c r="D973" s="16">
        <v>45929</v>
      </c>
      <c r="E973" s="16">
        <v>45939</v>
      </c>
      <c r="F973" s="14" t="s">
        <v>7737</v>
      </c>
      <c r="G973" s="14">
        <v>51255944</v>
      </c>
      <c r="H973" s="14" t="s">
        <v>5798</v>
      </c>
      <c r="I973" s="15">
        <v>126</v>
      </c>
      <c r="J973" s="77">
        <v>5</v>
      </c>
      <c r="K973" s="92"/>
    </row>
    <row r="974" spans="1:11" ht="12.5" x14ac:dyDescent="0.25">
      <c r="A974" s="14" t="s">
        <v>3026</v>
      </c>
      <c r="B974" s="14" t="s">
        <v>7858</v>
      </c>
      <c r="C974" s="14" t="s">
        <v>3688</v>
      </c>
      <c r="D974" s="16">
        <v>45929</v>
      </c>
      <c r="E974" s="16">
        <v>45939</v>
      </c>
      <c r="F974" s="14" t="s">
        <v>7737</v>
      </c>
      <c r="G974" s="14">
        <v>50981161</v>
      </c>
      <c r="H974" s="14" t="s">
        <v>5794</v>
      </c>
      <c r="I974" s="15">
        <v>126</v>
      </c>
      <c r="J974" s="77">
        <v>5</v>
      </c>
      <c r="K974" s="92"/>
    </row>
    <row r="975" spans="1:11" ht="12.5" x14ac:dyDescent="0.25">
      <c r="A975" s="14" t="s">
        <v>3026</v>
      </c>
      <c r="B975" s="14" t="s">
        <v>7864</v>
      </c>
      <c r="C975" s="14" t="s">
        <v>7865</v>
      </c>
      <c r="D975" s="16">
        <v>45929</v>
      </c>
      <c r="E975" s="16">
        <v>45939</v>
      </c>
      <c r="F975" s="14" t="s">
        <v>7737</v>
      </c>
      <c r="G975" s="14">
        <v>52083284</v>
      </c>
      <c r="H975" s="14" t="s">
        <v>5707</v>
      </c>
      <c r="I975" s="15">
        <v>126</v>
      </c>
      <c r="J975" s="77">
        <v>5</v>
      </c>
      <c r="K975" s="92"/>
    </row>
    <row r="976" spans="1:11" ht="12.5" x14ac:dyDescent="0.25">
      <c r="A976" s="14" t="s">
        <v>3026</v>
      </c>
      <c r="B976" s="14" t="s">
        <v>7876</v>
      </c>
      <c r="C976" s="14" t="s">
        <v>3623</v>
      </c>
      <c r="D976" s="16">
        <v>45929</v>
      </c>
      <c r="E976" s="16">
        <v>45939</v>
      </c>
      <c r="F976" s="14" t="s">
        <v>7259</v>
      </c>
      <c r="G976" s="14">
        <v>50724916</v>
      </c>
      <c r="H976" s="14" t="s">
        <v>7188</v>
      </c>
      <c r="I976" s="15">
        <v>126</v>
      </c>
      <c r="J976" s="77">
        <v>5</v>
      </c>
      <c r="K976" s="92"/>
    </row>
    <row r="977" spans="1:11" ht="12.5" x14ac:dyDescent="0.25">
      <c r="A977" s="14" t="s">
        <v>3026</v>
      </c>
      <c r="B977" s="14" t="s">
        <v>7746</v>
      </c>
      <c r="C977" s="14" t="s">
        <v>7747</v>
      </c>
      <c r="D977" s="16">
        <v>45929</v>
      </c>
      <c r="E977" s="16">
        <v>45939</v>
      </c>
      <c r="F977" s="14" t="s">
        <v>7737</v>
      </c>
      <c r="G977" s="14">
        <v>56204591</v>
      </c>
      <c r="H977" s="14" t="s">
        <v>7271</v>
      </c>
      <c r="I977" s="15">
        <v>138</v>
      </c>
      <c r="J977" s="77">
        <v>5</v>
      </c>
      <c r="K977" s="92"/>
    </row>
    <row r="978" spans="1:11" ht="12.5" x14ac:dyDescent="0.25">
      <c r="A978" s="14" t="s">
        <v>3026</v>
      </c>
      <c r="B978" s="14" t="s">
        <v>7883</v>
      </c>
      <c r="C978" s="14" t="s">
        <v>7884</v>
      </c>
      <c r="D978" s="16">
        <v>45929</v>
      </c>
      <c r="E978" s="16">
        <v>45939</v>
      </c>
      <c r="F978" s="14" t="s">
        <v>7228</v>
      </c>
      <c r="G978" s="14">
        <v>47090685</v>
      </c>
      <c r="H978" s="14" t="s">
        <v>7059</v>
      </c>
      <c r="I978" s="15">
        <v>164</v>
      </c>
      <c r="J978" s="77">
        <v>5</v>
      </c>
      <c r="K978" s="92"/>
    </row>
    <row r="979" spans="1:11" ht="12.5" x14ac:dyDescent="0.25">
      <c r="A979" s="14" t="s">
        <v>3026</v>
      </c>
      <c r="B979" s="14" t="s">
        <v>7919</v>
      </c>
      <c r="C979" s="14" t="s">
        <v>5816</v>
      </c>
      <c r="D979" s="16">
        <v>45929</v>
      </c>
      <c r="E979" s="16">
        <v>45939</v>
      </c>
      <c r="F979" s="14" t="s">
        <v>7878</v>
      </c>
      <c r="G979" s="14">
        <v>37086529</v>
      </c>
      <c r="H979" s="14" t="s">
        <v>3845</v>
      </c>
      <c r="I979" s="15">
        <v>164</v>
      </c>
      <c r="J979" s="77">
        <v>5</v>
      </c>
      <c r="K979" s="92"/>
    </row>
    <row r="980" spans="1:11" ht="12.5" x14ac:dyDescent="0.25">
      <c r="A980" s="14" t="s">
        <v>3026</v>
      </c>
      <c r="B980" s="14" t="s">
        <v>7850</v>
      </c>
      <c r="C980" s="14" t="s">
        <v>7534</v>
      </c>
      <c r="D980" s="16">
        <v>45929</v>
      </c>
      <c r="E980" s="16">
        <v>45939</v>
      </c>
      <c r="F980" s="14" t="s">
        <v>7257</v>
      </c>
      <c r="G980" s="14">
        <v>47629479</v>
      </c>
      <c r="H980" s="14" t="s">
        <v>7216</v>
      </c>
      <c r="I980" s="15">
        <v>184</v>
      </c>
      <c r="J980" s="77">
        <v>5</v>
      </c>
      <c r="K980" s="92"/>
    </row>
    <row r="981" spans="1:11" ht="12.5" x14ac:dyDescent="0.25">
      <c r="A981" s="14" t="s">
        <v>3026</v>
      </c>
      <c r="B981" s="14" t="s">
        <v>7740</v>
      </c>
      <c r="C981" s="14" t="s">
        <v>7741</v>
      </c>
      <c r="D981" s="16">
        <v>45929</v>
      </c>
      <c r="E981" s="16">
        <v>45939</v>
      </c>
      <c r="F981" s="14" t="s">
        <v>7737</v>
      </c>
      <c r="G981" s="14">
        <v>55455859</v>
      </c>
      <c r="H981" s="14" t="s">
        <v>5758</v>
      </c>
      <c r="I981" s="15">
        <v>195</v>
      </c>
      <c r="J981" s="77">
        <v>5</v>
      </c>
      <c r="K981" s="92"/>
    </row>
    <row r="982" spans="1:11" ht="12.5" x14ac:dyDescent="0.25">
      <c r="A982" s="14" t="s">
        <v>3026</v>
      </c>
      <c r="B982" s="14" t="s">
        <v>7903</v>
      </c>
      <c r="C982" s="14" t="s">
        <v>3691</v>
      </c>
      <c r="D982" s="16">
        <v>45929</v>
      </c>
      <c r="E982" s="16">
        <v>45939</v>
      </c>
      <c r="F982" s="14" t="s">
        <v>7737</v>
      </c>
      <c r="G982" s="14">
        <v>46961771</v>
      </c>
      <c r="H982" s="14" t="s">
        <v>5779</v>
      </c>
      <c r="I982" s="15">
        <v>195</v>
      </c>
      <c r="J982" s="77">
        <v>5</v>
      </c>
      <c r="K982" s="92"/>
    </row>
    <row r="983" spans="1:11" ht="12.5" x14ac:dyDescent="0.25">
      <c r="A983" s="14" t="s">
        <v>3026</v>
      </c>
      <c r="B983" s="14" t="s">
        <v>7881</v>
      </c>
      <c r="C983" s="14" t="s">
        <v>5730</v>
      </c>
      <c r="D983" s="16">
        <v>45929</v>
      </c>
      <c r="E983" s="16">
        <v>45939</v>
      </c>
      <c r="F983" s="14" t="s">
        <v>7737</v>
      </c>
      <c r="G983" s="14">
        <v>47097582</v>
      </c>
      <c r="H983" s="14" t="s">
        <v>7180</v>
      </c>
      <c r="I983" s="15">
        <v>201</v>
      </c>
      <c r="J983" s="77">
        <v>5</v>
      </c>
      <c r="K983" s="92"/>
    </row>
    <row r="984" spans="1:11" ht="12.5" x14ac:dyDescent="0.25">
      <c r="A984" s="14" t="s">
        <v>3026</v>
      </c>
      <c r="B984" s="14" t="s">
        <v>7891</v>
      </c>
      <c r="C984" s="14" t="s">
        <v>6425</v>
      </c>
      <c r="D984" s="16">
        <v>45929</v>
      </c>
      <c r="E984" s="16">
        <v>45939</v>
      </c>
      <c r="F984" s="14" t="s">
        <v>7737</v>
      </c>
      <c r="G984" s="14">
        <v>47085584</v>
      </c>
      <c r="H984" s="14" t="s">
        <v>3838</v>
      </c>
      <c r="I984" s="15">
        <v>201</v>
      </c>
      <c r="J984" s="77">
        <v>5</v>
      </c>
      <c r="K984" s="92"/>
    </row>
    <row r="985" spans="1:11" ht="12.5" x14ac:dyDescent="0.25">
      <c r="A985" s="14" t="s">
        <v>3026</v>
      </c>
      <c r="B985" s="14" t="s">
        <v>7916</v>
      </c>
      <c r="C985" s="14" t="s">
        <v>7917</v>
      </c>
      <c r="D985" s="16">
        <v>45929</v>
      </c>
      <c r="E985" s="16">
        <v>45939</v>
      </c>
      <c r="F985" s="14" t="s">
        <v>7737</v>
      </c>
      <c r="G985" s="14">
        <v>40290221</v>
      </c>
      <c r="H985" s="14" t="s">
        <v>5768</v>
      </c>
      <c r="I985" s="15">
        <v>201</v>
      </c>
      <c r="J985" s="77">
        <v>5</v>
      </c>
      <c r="K985" s="92"/>
    </row>
    <row r="986" spans="1:11" ht="12.5" x14ac:dyDescent="0.25">
      <c r="A986" s="14" t="s">
        <v>3026</v>
      </c>
      <c r="B986" s="14" t="s">
        <v>7918</v>
      </c>
      <c r="C986" s="14" t="s">
        <v>6237</v>
      </c>
      <c r="D986" s="16">
        <v>45929</v>
      </c>
      <c r="E986" s="16">
        <v>45939</v>
      </c>
      <c r="F986" s="14" t="s">
        <v>7878</v>
      </c>
      <c r="G986" s="14">
        <v>37086529</v>
      </c>
      <c r="H986" s="14" t="s">
        <v>3845</v>
      </c>
      <c r="I986" s="15">
        <v>201</v>
      </c>
      <c r="J986" s="77">
        <v>5</v>
      </c>
      <c r="K986" s="92"/>
    </row>
    <row r="987" spans="1:11" ht="12.5" x14ac:dyDescent="0.25">
      <c r="A987" s="14" t="s">
        <v>3026</v>
      </c>
      <c r="B987" s="14" t="s">
        <v>7924</v>
      </c>
      <c r="C987" s="14" t="s">
        <v>7925</v>
      </c>
      <c r="D987" s="16">
        <v>45929</v>
      </c>
      <c r="E987" s="16">
        <v>45939</v>
      </c>
      <c r="F987" s="14" t="s">
        <v>7926</v>
      </c>
      <c r="G987" s="14">
        <v>36929611</v>
      </c>
      <c r="H987" s="14" t="s">
        <v>5699</v>
      </c>
      <c r="I987" s="15">
        <v>201</v>
      </c>
      <c r="J987" s="77">
        <v>5</v>
      </c>
      <c r="K987" s="92"/>
    </row>
    <row r="988" spans="1:11" ht="12.5" x14ac:dyDescent="0.25">
      <c r="A988" s="14" t="s">
        <v>3026</v>
      </c>
      <c r="B988" s="14" t="s">
        <v>7755</v>
      </c>
      <c r="C988" s="14" t="s">
        <v>7756</v>
      </c>
      <c r="D988" s="16">
        <v>45929</v>
      </c>
      <c r="E988" s="16">
        <v>45939</v>
      </c>
      <c r="F988" s="14" t="s">
        <v>7737</v>
      </c>
      <c r="G988" s="14">
        <v>52342581</v>
      </c>
      <c r="H988" s="14" t="s">
        <v>5580</v>
      </c>
      <c r="I988" s="15">
        <v>232</v>
      </c>
      <c r="J988" s="77">
        <v>5</v>
      </c>
      <c r="K988" s="92"/>
    </row>
    <row r="989" spans="1:11" ht="12.5" x14ac:dyDescent="0.25">
      <c r="A989" s="14" t="s">
        <v>3026</v>
      </c>
      <c r="B989" s="14" t="s">
        <v>7751</v>
      </c>
      <c r="C989" s="14" t="s">
        <v>6416</v>
      </c>
      <c r="D989" s="16">
        <v>45929</v>
      </c>
      <c r="E989" s="16">
        <v>45939</v>
      </c>
      <c r="F989" s="14" t="s">
        <v>7737</v>
      </c>
      <c r="G989" s="14">
        <v>56079001</v>
      </c>
      <c r="H989" s="14" t="s">
        <v>7266</v>
      </c>
      <c r="I989" s="15">
        <v>236</v>
      </c>
      <c r="J989" s="77">
        <v>5</v>
      </c>
      <c r="K989" s="92"/>
    </row>
    <row r="990" spans="1:11" ht="12.5" x14ac:dyDescent="0.25">
      <c r="A990" s="14" t="s">
        <v>3026</v>
      </c>
      <c r="B990" s="14" t="s">
        <v>7899</v>
      </c>
      <c r="C990" s="14" t="s">
        <v>7900</v>
      </c>
      <c r="D990" s="16">
        <v>45929</v>
      </c>
      <c r="E990" s="16">
        <v>45939</v>
      </c>
      <c r="F990" s="14" t="s">
        <v>7901</v>
      </c>
      <c r="G990" s="14">
        <v>47008466</v>
      </c>
      <c r="H990" s="14" t="s">
        <v>5783</v>
      </c>
      <c r="I990" s="15">
        <v>236</v>
      </c>
      <c r="J990" s="77">
        <v>5</v>
      </c>
      <c r="K990" s="92"/>
    </row>
    <row r="991" spans="1:11" ht="12.5" x14ac:dyDescent="0.25">
      <c r="A991" s="14" t="s">
        <v>3026</v>
      </c>
      <c r="B991" s="14" t="s">
        <v>7761</v>
      </c>
      <c r="C991" s="14" t="s">
        <v>7762</v>
      </c>
      <c r="D991" s="16">
        <v>45929</v>
      </c>
      <c r="E991" s="16">
        <v>45939</v>
      </c>
      <c r="F991" s="14" t="s">
        <v>7257</v>
      </c>
      <c r="G991" s="14">
        <v>54532183</v>
      </c>
      <c r="H991" s="14" t="s">
        <v>5744</v>
      </c>
      <c r="I991" s="15">
        <v>258</v>
      </c>
      <c r="J991" s="77">
        <v>5</v>
      </c>
      <c r="K991" s="92"/>
    </row>
    <row r="992" spans="1:11" ht="12.5" x14ac:dyDescent="0.25">
      <c r="A992" s="14" t="s">
        <v>3026</v>
      </c>
      <c r="B992" s="14" t="s">
        <v>7763</v>
      </c>
      <c r="C992" s="14" t="s">
        <v>7762</v>
      </c>
      <c r="D992" s="16">
        <v>45929</v>
      </c>
      <c r="E992" s="16">
        <v>45939</v>
      </c>
      <c r="F992" s="14" t="s">
        <v>7257</v>
      </c>
      <c r="G992" s="14">
        <v>54532183</v>
      </c>
      <c r="H992" s="14" t="s">
        <v>5744</v>
      </c>
      <c r="I992" s="15">
        <v>258</v>
      </c>
      <c r="J992" s="77">
        <v>5</v>
      </c>
      <c r="K992" s="92"/>
    </row>
    <row r="993" spans="1:11" ht="12.5" x14ac:dyDescent="0.25">
      <c r="A993" s="14" t="s">
        <v>3026</v>
      </c>
      <c r="B993" s="14" t="s">
        <v>7800</v>
      </c>
      <c r="C993" s="14" t="s">
        <v>4278</v>
      </c>
      <c r="D993" s="16">
        <v>45929</v>
      </c>
      <c r="E993" s="16">
        <v>45939</v>
      </c>
      <c r="F993" s="14" t="s">
        <v>7737</v>
      </c>
      <c r="G993" s="14">
        <v>52388280</v>
      </c>
      <c r="H993" s="14" t="s">
        <v>5818</v>
      </c>
      <c r="I993" s="15">
        <v>258</v>
      </c>
      <c r="J993" s="77">
        <v>5</v>
      </c>
      <c r="K993" s="92"/>
    </row>
    <row r="994" spans="1:11" ht="12.5" x14ac:dyDescent="0.25">
      <c r="A994" s="14" t="s">
        <v>3026</v>
      </c>
      <c r="B994" s="14" t="s">
        <v>7802</v>
      </c>
      <c r="C994" s="14" t="s">
        <v>3654</v>
      </c>
      <c r="D994" s="16">
        <v>45929</v>
      </c>
      <c r="E994" s="16">
        <v>45939</v>
      </c>
      <c r="F994" s="14" t="s">
        <v>7803</v>
      </c>
      <c r="G994" s="14">
        <v>47570253</v>
      </c>
      <c r="H994" s="14" t="s">
        <v>5733</v>
      </c>
      <c r="I994" s="15">
        <v>258</v>
      </c>
      <c r="J994" s="77">
        <v>5</v>
      </c>
      <c r="K994" s="92"/>
    </row>
    <row r="995" spans="1:11" ht="12.5" x14ac:dyDescent="0.25">
      <c r="A995" s="14" t="s">
        <v>3026</v>
      </c>
      <c r="B995" s="14" t="s">
        <v>7806</v>
      </c>
      <c r="C995" s="14" t="s">
        <v>5482</v>
      </c>
      <c r="D995" s="16">
        <v>45929</v>
      </c>
      <c r="E995" s="16">
        <v>45939</v>
      </c>
      <c r="F995" s="14" t="s">
        <v>7257</v>
      </c>
      <c r="G995" s="14">
        <v>51834804</v>
      </c>
      <c r="H995" s="14" t="s">
        <v>5811</v>
      </c>
      <c r="I995" s="15">
        <v>258</v>
      </c>
      <c r="J995" s="77">
        <v>5</v>
      </c>
      <c r="K995" s="92"/>
    </row>
    <row r="996" spans="1:11" ht="12.5" x14ac:dyDescent="0.25">
      <c r="A996" s="14" t="s">
        <v>3026</v>
      </c>
      <c r="B996" s="14" t="s">
        <v>7826</v>
      </c>
      <c r="C996" s="14" t="s">
        <v>7827</v>
      </c>
      <c r="D996" s="16">
        <v>45929</v>
      </c>
      <c r="E996" s="16">
        <v>45939</v>
      </c>
      <c r="F996" s="14" t="s">
        <v>7257</v>
      </c>
      <c r="G996" s="14">
        <v>51703092</v>
      </c>
      <c r="H996" s="14" t="s">
        <v>5722</v>
      </c>
      <c r="I996" s="15">
        <v>258</v>
      </c>
      <c r="J996" s="77">
        <v>5</v>
      </c>
      <c r="K996" s="92"/>
    </row>
    <row r="997" spans="1:11" ht="12.5" x14ac:dyDescent="0.25">
      <c r="A997" s="14" t="s">
        <v>3026</v>
      </c>
      <c r="B997" s="14" t="s">
        <v>7846</v>
      </c>
      <c r="C997" s="14" t="s">
        <v>7847</v>
      </c>
      <c r="D997" s="16">
        <v>45929</v>
      </c>
      <c r="E997" s="16">
        <v>45939</v>
      </c>
      <c r="F997" s="14" t="s">
        <v>7737</v>
      </c>
      <c r="G997" s="14">
        <v>51255944</v>
      </c>
      <c r="H997" s="14" t="s">
        <v>5798</v>
      </c>
      <c r="I997" s="15">
        <v>258</v>
      </c>
      <c r="J997" s="77">
        <v>5</v>
      </c>
      <c r="K997" s="92"/>
    </row>
    <row r="998" spans="1:11" ht="12.5" x14ac:dyDescent="0.25">
      <c r="A998" s="14" t="s">
        <v>3026</v>
      </c>
      <c r="B998" s="14" t="s">
        <v>7853</v>
      </c>
      <c r="C998" s="14" t="s">
        <v>7854</v>
      </c>
      <c r="D998" s="16">
        <v>45929</v>
      </c>
      <c r="E998" s="16">
        <v>45939</v>
      </c>
      <c r="F998" s="14" t="s">
        <v>7257</v>
      </c>
      <c r="G998" s="14">
        <v>53262212</v>
      </c>
      <c r="H998" s="14" t="s">
        <v>5715</v>
      </c>
      <c r="I998" s="15">
        <v>258</v>
      </c>
      <c r="J998" s="77">
        <v>5</v>
      </c>
      <c r="K998" s="92"/>
    </row>
    <row r="999" spans="1:11" ht="12.5" x14ac:dyDescent="0.25">
      <c r="A999" s="14" t="s">
        <v>3026</v>
      </c>
      <c r="B999" s="14" t="s">
        <v>7861</v>
      </c>
      <c r="C999" s="14" t="s">
        <v>7201</v>
      </c>
      <c r="D999" s="16">
        <v>45929</v>
      </c>
      <c r="E999" s="16">
        <v>45939</v>
      </c>
      <c r="F999" s="14" t="s">
        <v>7737</v>
      </c>
      <c r="G999" s="14">
        <v>50981161</v>
      </c>
      <c r="H999" s="14" t="s">
        <v>5794</v>
      </c>
      <c r="I999" s="15">
        <v>258</v>
      </c>
      <c r="J999" s="77">
        <v>5</v>
      </c>
      <c r="K999" s="92"/>
    </row>
    <row r="1000" spans="1:11" ht="12.5" x14ac:dyDescent="0.25">
      <c r="A1000" s="14" t="s">
        <v>3026</v>
      </c>
      <c r="B1000" s="14" t="s">
        <v>7875</v>
      </c>
      <c r="C1000" s="14" t="s">
        <v>4702</v>
      </c>
      <c r="D1000" s="16">
        <v>45929</v>
      </c>
      <c r="E1000" s="16">
        <v>45939</v>
      </c>
      <c r="F1000" s="14" t="s">
        <v>7257</v>
      </c>
      <c r="G1000" s="14">
        <v>50724916</v>
      </c>
      <c r="H1000" s="14" t="s">
        <v>7188</v>
      </c>
      <c r="I1000" s="15">
        <v>258</v>
      </c>
      <c r="J1000" s="77">
        <v>5</v>
      </c>
      <c r="K1000" s="92"/>
    </row>
    <row r="1001" spans="1:11" ht="12.5" x14ac:dyDescent="0.25">
      <c r="A1001" s="14" t="s">
        <v>3026</v>
      </c>
      <c r="B1001" s="14" t="s">
        <v>7890</v>
      </c>
      <c r="C1001" s="14" t="s">
        <v>6392</v>
      </c>
      <c r="D1001" s="16">
        <v>45929</v>
      </c>
      <c r="E1001" s="16">
        <v>45939</v>
      </c>
      <c r="F1001" s="14" t="s">
        <v>7737</v>
      </c>
      <c r="G1001" s="14">
        <v>47085584</v>
      </c>
      <c r="H1001" s="14" t="s">
        <v>3838</v>
      </c>
      <c r="I1001" s="15">
        <v>296</v>
      </c>
      <c r="J1001" s="77">
        <v>5</v>
      </c>
      <c r="K1001" s="92"/>
    </row>
    <row r="1002" spans="1:11" ht="12.5" x14ac:dyDescent="0.25">
      <c r="A1002" s="14" t="s">
        <v>3026</v>
      </c>
      <c r="B1002" s="14" t="s">
        <v>7905</v>
      </c>
      <c r="C1002" s="14" t="s">
        <v>5538</v>
      </c>
      <c r="D1002" s="16">
        <v>45929</v>
      </c>
      <c r="E1002" s="16">
        <v>45939</v>
      </c>
      <c r="F1002" s="14" t="s">
        <v>7896</v>
      </c>
      <c r="G1002" s="14">
        <v>46597140</v>
      </c>
      <c r="H1002" s="14" t="s">
        <v>7163</v>
      </c>
      <c r="I1002" s="15">
        <v>296</v>
      </c>
      <c r="J1002" s="77">
        <v>5</v>
      </c>
      <c r="K1002" s="92"/>
    </row>
    <row r="1003" spans="1:11" ht="12.5" x14ac:dyDescent="0.25">
      <c r="A1003" s="14" t="s">
        <v>3026</v>
      </c>
      <c r="B1003" s="14" t="s">
        <v>7909</v>
      </c>
      <c r="C1003" s="14" t="s">
        <v>7910</v>
      </c>
      <c r="D1003" s="16">
        <v>45929</v>
      </c>
      <c r="E1003" s="16">
        <v>45939</v>
      </c>
      <c r="F1003" s="14" t="s">
        <v>7896</v>
      </c>
      <c r="G1003" s="14">
        <v>46158651</v>
      </c>
      <c r="H1003" s="14" t="s">
        <v>5773</v>
      </c>
      <c r="I1003" s="15">
        <v>296</v>
      </c>
      <c r="J1003" s="77">
        <v>5</v>
      </c>
      <c r="K1003" s="92"/>
    </row>
    <row r="1004" spans="1:11" ht="12.5" x14ac:dyDescent="0.25">
      <c r="A1004" s="14" t="s">
        <v>3026</v>
      </c>
      <c r="B1004" s="14" t="s">
        <v>7920</v>
      </c>
      <c r="C1004" s="14" t="s">
        <v>7756</v>
      </c>
      <c r="D1004" s="16">
        <v>45929</v>
      </c>
      <c r="E1004" s="16">
        <v>45939</v>
      </c>
      <c r="F1004" s="14" t="s">
        <v>7878</v>
      </c>
      <c r="G1004" s="14">
        <v>37086529</v>
      </c>
      <c r="H1004" s="14" t="s">
        <v>3845</v>
      </c>
      <c r="I1004" s="15">
        <v>296</v>
      </c>
      <c r="J1004" s="77">
        <v>5</v>
      </c>
      <c r="K1004" s="92"/>
    </row>
    <row r="1005" spans="1:11" ht="12.5" x14ac:dyDescent="0.25">
      <c r="A1005" s="14" t="s">
        <v>3026</v>
      </c>
      <c r="B1005" s="14" t="s">
        <v>7921</v>
      </c>
      <c r="C1005" s="14" t="s">
        <v>7922</v>
      </c>
      <c r="D1005" s="16">
        <v>45929</v>
      </c>
      <c r="E1005" s="16">
        <v>45939</v>
      </c>
      <c r="F1005" s="14" t="s">
        <v>7923</v>
      </c>
      <c r="G1005" s="14">
        <v>36929611</v>
      </c>
      <c r="H1005" s="14" t="s">
        <v>5699</v>
      </c>
      <c r="I1005" s="15">
        <v>296</v>
      </c>
      <c r="J1005" s="77">
        <v>5</v>
      </c>
      <c r="K1005" s="92"/>
    </row>
    <row r="1006" spans="1:11" ht="12.5" x14ac:dyDescent="0.25">
      <c r="A1006" s="14" t="s">
        <v>3026</v>
      </c>
      <c r="B1006" s="14" t="s">
        <v>7879</v>
      </c>
      <c r="C1006" s="14" t="s">
        <v>3621</v>
      </c>
      <c r="D1006" s="16">
        <v>45929</v>
      </c>
      <c r="E1006" s="16">
        <v>45939</v>
      </c>
      <c r="F1006" s="14" t="s">
        <v>7878</v>
      </c>
      <c r="G1006" s="14">
        <v>48038849</v>
      </c>
      <c r="H1006" s="14" t="s">
        <v>7184</v>
      </c>
      <c r="I1006" s="15">
        <v>328</v>
      </c>
      <c r="J1006" s="77">
        <v>5</v>
      </c>
      <c r="K1006" s="92"/>
    </row>
    <row r="1007" spans="1:11" ht="12.5" x14ac:dyDescent="0.25">
      <c r="A1007" s="14" t="s">
        <v>3026</v>
      </c>
      <c r="B1007" s="14" t="s">
        <v>7894</v>
      </c>
      <c r="C1007" s="14" t="s">
        <v>5422</v>
      </c>
      <c r="D1007" s="16">
        <v>45929</v>
      </c>
      <c r="E1007" s="16">
        <v>45939</v>
      </c>
      <c r="F1007" s="14" t="s">
        <v>7878</v>
      </c>
      <c r="G1007" s="14">
        <v>47064986</v>
      </c>
      <c r="H1007" s="14" t="s">
        <v>7172</v>
      </c>
      <c r="I1007" s="15">
        <v>328</v>
      </c>
      <c r="J1007" s="77">
        <v>5</v>
      </c>
      <c r="K1007" s="92"/>
    </row>
    <row r="1008" spans="1:11" ht="12.5" x14ac:dyDescent="0.25">
      <c r="A1008" s="14" t="s">
        <v>3026</v>
      </c>
      <c r="B1008" s="14" t="s">
        <v>7904</v>
      </c>
      <c r="C1008" s="14" t="s">
        <v>4638</v>
      </c>
      <c r="D1008" s="16">
        <v>45929</v>
      </c>
      <c r="E1008" s="16">
        <v>45939</v>
      </c>
      <c r="F1008" s="14" t="s">
        <v>7878</v>
      </c>
      <c r="G1008" s="14">
        <v>46597140</v>
      </c>
      <c r="H1008" s="14" t="s">
        <v>7163</v>
      </c>
      <c r="I1008" s="15">
        <v>328</v>
      </c>
      <c r="J1008" s="77">
        <v>5</v>
      </c>
      <c r="K1008" s="92"/>
    </row>
    <row r="1009" spans="1:11" ht="12.5" x14ac:dyDescent="0.25">
      <c r="A1009" s="14" t="s">
        <v>3026</v>
      </c>
      <c r="B1009" s="14" t="s">
        <v>7927</v>
      </c>
      <c r="C1009" s="14" t="s">
        <v>7928</v>
      </c>
      <c r="D1009" s="16">
        <v>45929</v>
      </c>
      <c r="E1009" s="16">
        <v>45939</v>
      </c>
      <c r="F1009" s="14" t="s">
        <v>7929</v>
      </c>
      <c r="G1009" s="14">
        <v>36929611</v>
      </c>
      <c r="H1009" s="14" t="s">
        <v>5699</v>
      </c>
      <c r="I1009" s="15">
        <v>328</v>
      </c>
      <c r="J1009" s="77">
        <v>5</v>
      </c>
      <c r="K1009" s="92"/>
    </row>
    <row r="1010" spans="1:11" ht="12.5" x14ac:dyDescent="0.25">
      <c r="A1010" s="14" t="s">
        <v>3026</v>
      </c>
      <c r="B1010" s="14" t="s">
        <v>7748</v>
      </c>
      <c r="C1010" s="14" t="s">
        <v>5766</v>
      </c>
      <c r="D1010" s="16">
        <v>45929</v>
      </c>
      <c r="E1010" s="16">
        <v>45939</v>
      </c>
      <c r="F1010" s="14" t="s">
        <v>7737</v>
      </c>
      <c r="G1010" s="14">
        <v>56079001</v>
      </c>
      <c r="H1010" s="14" t="s">
        <v>7266</v>
      </c>
      <c r="I1010" s="15">
        <v>338</v>
      </c>
      <c r="J1010" s="77">
        <v>5</v>
      </c>
      <c r="K1010" s="92"/>
    </row>
    <row r="1011" spans="1:11" ht="12.5" x14ac:dyDescent="0.25">
      <c r="A1011" s="14" t="s">
        <v>3026</v>
      </c>
      <c r="B1011" s="14" t="s">
        <v>7752</v>
      </c>
      <c r="C1011" s="14" t="s">
        <v>7338</v>
      </c>
      <c r="D1011" s="16">
        <v>45929</v>
      </c>
      <c r="E1011" s="16">
        <v>45939</v>
      </c>
      <c r="F1011" s="14" t="s">
        <v>7737</v>
      </c>
      <c r="G1011" s="14">
        <v>55636730</v>
      </c>
      <c r="H1011" s="14" t="s">
        <v>5834</v>
      </c>
      <c r="I1011" s="15">
        <v>338</v>
      </c>
      <c r="J1011" s="77">
        <v>5</v>
      </c>
      <c r="K1011" s="92"/>
    </row>
    <row r="1012" spans="1:11" ht="12.5" x14ac:dyDescent="0.25">
      <c r="A1012" s="14" t="s">
        <v>3026</v>
      </c>
      <c r="B1012" s="14" t="s">
        <v>7771</v>
      </c>
      <c r="C1012" s="14" t="s">
        <v>7772</v>
      </c>
      <c r="D1012" s="16">
        <v>45929</v>
      </c>
      <c r="E1012" s="16">
        <v>45939</v>
      </c>
      <c r="F1012" s="14" t="s">
        <v>7737</v>
      </c>
      <c r="G1012" s="14">
        <v>54532183</v>
      </c>
      <c r="H1012" s="14" t="s">
        <v>5744</v>
      </c>
      <c r="I1012" s="15">
        <v>338</v>
      </c>
      <c r="J1012" s="77">
        <v>5</v>
      </c>
      <c r="K1012" s="92"/>
    </row>
    <row r="1013" spans="1:11" ht="12.5" x14ac:dyDescent="0.25">
      <c r="A1013" s="14" t="s">
        <v>3026</v>
      </c>
      <c r="B1013" s="14" t="s">
        <v>7780</v>
      </c>
      <c r="C1013" s="14" t="s">
        <v>4990</v>
      </c>
      <c r="D1013" s="16">
        <v>45929</v>
      </c>
      <c r="E1013" s="16">
        <v>45939</v>
      </c>
      <c r="F1013" s="14" t="s">
        <v>7779</v>
      </c>
      <c r="G1013" s="14">
        <v>53430085</v>
      </c>
      <c r="H1013" s="14" t="s">
        <v>5824</v>
      </c>
      <c r="I1013" s="15">
        <v>338</v>
      </c>
      <c r="J1013" s="77">
        <v>5</v>
      </c>
      <c r="K1013" s="92"/>
    </row>
    <row r="1014" spans="1:11" ht="12.5" x14ac:dyDescent="0.25">
      <c r="A1014" s="14" t="s">
        <v>3026</v>
      </c>
      <c r="B1014" s="14" t="s">
        <v>7784</v>
      </c>
      <c r="C1014" s="14" t="s">
        <v>5482</v>
      </c>
      <c r="D1014" s="16">
        <v>45929</v>
      </c>
      <c r="E1014" s="16">
        <v>45939</v>
      </c>
      <c r="F1014" s="14" t="s">
        <v>7737</v>
      </c>
      <c r="G1014" s="14">
        <v>53565703</v>
      </c>
      <c r="H1014" s="14" t="s">
        <v>5821</v>
      </c>
      <c r="I1014" s="15">
        <v>338</v>
      </c>
      <c r="J1014" s="77">
        <v>5</v>
      </c>
      <c r="K1014" s="92"/>
    </row>
    <row r="1015" spans="1:11" ht="12.5" x14ac:dyDescent="0.25">
      <c r="A1015" s="14" t="s">
        <v>3026</v>
      </c>
      <c r="B1015" s="14" t="s">
        <v>7789</v>
      </c>
      <c r="C1015" s="14" t="s">
        <v>7790</v>
      </c>
      <c r="D1015" s="16">
        <v>45929</v>
      </c>
      <c r="E1015" s="16">
        <v>45939</v>
      </c>
      <c r="F1015" s="14" t="s">
        <v>7737</v>
      </c>
      <c r="G1015" s="14">
        <v>52723615</v>
      </c>
      <c r="H1015" s="14" t="s">
        <v>5737</v>
      </c>
      <c r="I1015" s="15">
        <v>338</v>
      </c>
      <c r="J1015" s="77">
        <v>5</v>
      </c>
      <c r="K1015" s="92"/>
    </row>
    <row r="1016" spans="1:11" ht="12.5" x14ac:dyDescent="0.25">
      <c r="A1016" s="14" t="s">
        <v>3026</v>
      </c>
      <c r="B1016" s="14" t="s">
        <v>7791</v>
      </c>
      <c r="C1016" s="14" t="s">
        <v>7792</v>
      </c>
      <c r="D1016" s="16">
        <v>45929</v>
      </c>
      <c r="E1016" s="16">
        <v>45939</v>
      </c>
      <c r="F1016" s="14" t="s">
        <v>7737</v>
      </c>
      <c r="G1016" s="14">
        <v>52723615</v>
      </c>
      <c r="H1016" s="14" t="s">
        <v>5737</v>
      </c>
      <c r="I1016" s="15">
        <v>338</v>
      </c>
      <c r="J1016" s="77">
        <v>5</v>
      </c>
      <c r="K1016" s="92"/>
    </row>
    <row r="1017" spans="1:11" ht="12.5" x14ac:dyDescent="0.25">
      <c r="A1017" s="14" t="s">
        <v>3026</v>
      </c>
      <c r="B1017" s="14" t="s">
        <v>7819</v>
      </c>
      <c r="C1017" s="14" t="s">
        <v>7820</v>
      </c>
      <c r="D1017" s="16">
        <v>45929</v>
      </c>
      <c r="E1017" s="16">
        <v>45939</v>
      </c>
      <c r="F1017" s="14" t="s">
        <v>7737</v>
      </c>
      <c r="G1017" s="14">
        <v>43660312</v>
      </c>
      <c r="H1017" s="14" t="s">
        <v>5728</v>
      </c>
      <c r="I1017" s="15">
        <v>338</v>
      </c>
      <c r="J1017" s="77">
        <v>5</v>
      </c>
      <c r="K1017" s="92"/>
    </row>
    <row r="1018" spans="1:11" ht="12.5" x14ac:dyDescent="0.25">
      <c r="A1018" s="14" t="s">
        <v>3026</v>
      </c>
      <c r="B1018" s="14" t="s">
        <v>7844</v>
      </c>
      <c r="C1018" s="14" t="s">
        <v>7845</v>
      </c>
      <c r="D1018" s="16">
        <v>45929</v>
      </c>
      <c r="E1018" s="16">
        <v>45939</v>
      </c>
      <c r="F1018" s="14" t="s">
        <v>7737</v>
      </c>
      <c r="G1018" s="14" t="s">
        <v>5718</v>
      </c>
      <c r="H1018" s="14" t="s">
        <v>5719</v>
      </c>
      <c r="I1018" s="15">
        <v>338</v>
      </c>
      <c r="J1018" s="77">
        <v>5</v>
      </c>
      <c r="K1018" s="92"/>
    </row>
    <row r="1019" spans="1:11" ht="12.5" x14ac:dyDescent="0.25">
      <c r="A1019" s="14" t="s">
        <v>3026</v>
      </c>
      <c r="B1019" s="14" t="s">
        <v>7839</v>
      </c>
      <c r="C1019" s="14" t="s">
        <v>6004</v>
      </c>
      <c r="D1019" s="16">
        <v>45929</v>
      </c>
      <c r="E1019" s="16">
        <v>45939</v>
      </c>
      <c r="F1019" s="14" t="s">
        <v>7836</v>
      </c>
      <c r="G1019" s="14" t="s">
        <v>5718</v>
      </c>
      <c r="H1019" s="14" t="s">
        <v>5719</v>
      </c>
      <c r="I1019" s="15">
        <v>360</v>
      </c>
      <c r="J1019" s="77">
        <v>5</v>
      </c>
      <c r="K1019" s="92"/>
    </row>
    <row r="1020" spans="1:11" ht="12.5" x14ac:dyDescent="0.25">
      <c r="A1020" s="14" t="s">
        <v>3026</v>
      </c>
      <c r="B1020" s="14" t="s">
        <v>7766</v>
      </c>
      <c r="C1020" s="14" t="s">
        <v>7767</v>
      </c>
      <c r="D1020" s="16">
        <v>45929</v>
      </c>
      <c r="E1020" s="16">
        <v>45939</v>
      </c>
      <c r="F1020" s="14" t="s">
        <v>7768</v>
      </c>
      <c r="G1020" s="14">
        <v>54532183</v>
      </c>
      <c r="H1020" s="14" t="s">
        <v>5744</v>
      </c>
      <c r="I1020" s="15">
        <v>362</v>
      </c>
      <c r="J1020" s="77">
        <v>5</v>
      </c>
      <c r="K1020" s="92"/>
    </row>
    <row r="1021" spans="1:11" ht="12.5" x14ac:dyDescent="0.25">
      <c r="A1021" s="14" t="s">
        <v>3026</v>
      </c>
      <c r="B1021" s="14" t="s">
        <v>7783</v>
      </c>
      <c r="C1021" s="14" t="s">
        <v>4990</v>
      </c>
      <c r="D1021" s="16">
        <v>45929</v>
      </c>
      <c r="E1021" s="16">
        <v>45939</v>
      </c>
      <c r="F1021" s="14" t="s">
        <v>7737</v>
      </c>
      <c r="G1021" s="14">
        <v>53565703</v>
      </c>
      <c r="H1021" s="14" t="s">
        <v>5821</v>
      </c>
      <c r="I1021" s="15">
        <v>362</v>
      </c>
      <c r="J1021" s="77">
        <v>5</v>
      </c>
      <c r="K1021" s="92"/>
    </row>
    <row r="1022" spans="1:11" ht="12.5" x14ac:dyDescent="0.25">
      <c r="A1022" s="14" t="s">
        <v>3026</v>
      </c>
      <c r="B1022" s="14" t="s">
        <v>7877</v>
      </c>
      <c r="C1022" s="14" t="s">
        <v>3664</v>
      </c>
      <c r="D1022" s="16">
        <v>45929</v>
      </c>
      <c r="E1022" s="16">
        <v>45939</v>
      </c>
      <c r="F1022" s="14" t="s">
        <v>7878</v>
      </c>
      <c r="G1022" s="14">
        <v>48038849</v>
      </c>
      <c r="H1022" s="14" t="s">
        <v>7184</v>
      </c>
      <c r="I1022" s="15">
        <v>402</v>
      </c>
      <c r="J1022" s="77">
        <v>5</v>
      </c>
      <c r="K1022" s="92"/>
    </row>
    <row r="1023" spans="1:11" ht="12.5" x14ac:dyDescent="0.25">
      <c r="A1023" s="14" t="s">
        <v>3026</v>
      </c>
      <c r="B1023" s="14" t="s">
        <v>7895</v>
      </c>
      <c r="C1023" s="14" t="s">
        <v>3772</v>
      </c>
      <c r="D1023" s="16">
        <v>45929</v>
      </c>
      <c r="E1023" s="16">
        <v>45939</v>
      </c>
      <c r="F1023" s="14" t="s">
        <v>7896</v>
      </c>
      <c r="G1023" s="14">
        <v>47064986</v>
      </c>
      <c r="H1023" s="14" t="s">
        <v>7172</v>
      </c>
      <c r="I1023" s="15">
        <v>402</v>
      </c>
      <c r="J1023" s="77">
        <v>5</v>
      </c>
      <c r="K1023" s="92"/>
    </row>
    <row r="1024" spans="1:11" ht="12.5" x14ac:dyDescent="0.25">
      <c r="A1024" s="14" t="s">
        <v>3026</v>
      </c>
      <c r="B1024" s="14" t="s">
        <v>7906</v>
      </c>
      <c r="C1024" s="14" t="s">
        <v>3615</v>
      </c>
      <c r="D1024" s="16">
        <v>45929</v>
      </c>
      <c r="E1024" s="16">
        <v>45939</v>
      </c>
      <c r="F1024" s="14" t="s">
        <v>7896</v>
      </c>
      <c r="G1024" s="14">
        <v>46597140</v>
      </c>
      <c r="H1024" s="14" t="s">
        <v>7163</v>
      </c>
      <c r="I1024" s="15">
        <v>402</v>
      </c>
      <c r="J1024" s="77">
        <v>5</v>
      </c>
      <c r="K1024" s="92"/>
    </row>
    <row r="1025" spans="1:11" ht="12.5" x14ac:dyDescent="0.25">
      <c r="A1025" s="14" t="s">
        <v>3026</v>
      </c>
      <c r="B1025" s="14" t="s">
        <v>7777</v>
      </c>
      <c r="C1025" s="14" t="s">
        <v>7201</v>
      </c>
      <c r="D1025" s="16">
        <v>45929</v>
      </c>
      <c r="E1025" s="16">
        <v>45939</v>
      </c>
      <c r="F1025" s="14" t="s">
        <v>7737</v>
      </c>
      <c r="G1025" s="14">
        <v>53430085</v>
      </c>
      <c r="H1025" s="14" t="s">
        <v>5824</v>
      </c>
      <c r="I1025" s="15">
        <v>420</v>
      </c>
      <c r="J1025" s="77">
        <v>5</v>
      </c>
      <c r="K1025" s="92"/>
    </row>
    <row r="1026" spans="1:11" ht="12.5" x14ac:dyDescent="0.25">
      <c r="A1026" s="14" t="s">
        <v>3026</v>
      </c>
      <c r="B1026" s="14" t="s">
        <v>7873</v>
      </c>
      <c r="C1026" s="14" t="s">
        <v>3691</v>
      </c>
      <c r="D1026" s="16">
        <v>45929</v>
      </c>
      <c r="E1026" s="16">
        <v>45939</v>
      </c>
      <c r="F1026" s="14" t="s">
        <v>5731</v>
      </c>
      <c r="G1026" s="14">
        <v>50724916</v>
      </c>
      <c r="H1026" s="14" t="s">
        <v>7188</v>
      </c>
      <c r="I1026" s="15">
        <v>427</v>
      </c>
      <c r="J1026" s="77">
        <v>5</v>
      </c>
      <c r="K1026" s="92"/>
    </row>
    <row r="1027" spans="1:11" ht="12.5" x14ac:dyDescent="0.25">
      <c r="A1027" s="14" t="s">
        <v>3026</v>
      </c>
      <c r="B1027" s="14" t="s">
        <v>7874</v>
      </c>
      <c r="C1027" s="14" t="s">
        <v>6416</v>
      </c>
      <c r="D1027" s="16">
        <v>45929</v>
      </c>
      <c r="E1027" s="16">
        <v>45939</v>
      </c>
      <c r="F1027" s="14" t="s">
        <v>7257</v>
      </c>
      <c r="G1027" s="14">
        <v>50724916</v>
      </c>
      <c r="H1027" s="14" t="s">
        <v>7188</v>
      </c>
      <c r="I1027" s="15">
        <v>427</v>
      </c>
      <c r="J1027" s="77">
        <v>5</v>
      </c>
      <c r="K1027" s="92"/>
    </row>
    <row r="1028" spans="1:11" ht="12.5" x14ac:dyDescent="0.25">
      <c r="A1028" s="14" t="s">
        <v>3026</v>
      </c>
      <c r="B1028" s="14" t="s">
        <v>7750</v>
      </c>
      <c r="C1028" s="14" t="s">
        <v>4281</v>
      </c>
      <c r="D1028" s="16">
        <v>45929</v>
      </c>
      <c r="E1028" s="16">
        <v>45939</v>
      </c>
      <c r="F1028" s="14" t="s">
        <v>7737</v>
      </c>
      <c r="G1028" s="14">
        <v>56079001</v>
      </c>
      <c r="H1028" s="14" t="s">
        <v>7266</v>
      </c>
      <c r="I1028" s="15">
        <v>472</v>
      </c>
      <c r="J1028" s="77">
        <v>5</v>
      </c>
      <c r="K1028" s="92"/>
    </row>
    <row r="1029" spans="1:11" ht="12.5" x14ac:dyDescent="0.25">
      <c r="A1029" s="14" t="s">
        <v>3026</v>
      </c>
      <c r="B1029" s="14" t="s">
        <v>7754</v>
      </c>
      <c r="C1029" s="14" t="s">
        <v>6699</v>
      </c>
      <c r="D1029" s="16">
        <v>45929</v>
      </c>
      <c r="E1029" s="16">
        <v>45939</v>
      </c>
      <c r="F1029" s="14" t="s">
        <v>7737</v>
      </c>
      <c r="G1029" s="14">
        <v>55636730</v>
      </c>
      <c r="H1029" s="14" t="s">
        <v>5834</v>
      </c>
      <c r="I1029" s="15">
        <v>472</v>
      </c>
      <c r="J1029" s="77">
        <v>5</v>
      </c>
      <c r="K1029" s="92"/>
    </row>
    <row r="1030" spans="1:11" ht="12.5" x14ac:dyDescent="0.25">
      <c r="A1030" s="14" t="s">
        <v>3026</v>
      </c>
      <c r="B1030" s="14" t="s">
        <v>7855</v>
      </c>
      <c r="C1030" s="14" t="s">
        <v>5291</v>
      </c>
      <c r="D1030" s="16">
        <v>45929</v>
      </c>
      <c r="E1030" s="16">
        <v>45939</v>
      </c>
      <c r="F1030" s="14" t="s">
        <v>7737</v>
      </c>
      <c r="G1030" s="14">
        <v>50712641</v>
      </c>
      <c r="H1030" s="14" t="s">
        <v>5712</v>
      </c>
      <c r="I1030" s="15">
        <v>492</v>
      </c>
      <c r="J1030" s="77">
        <v>5</v>
      </c>
      <c r="K1030" s="92"/>
    </row>
    <row r="1031" spans="1:11" ht="12.5" x14ac:dyDescent="0.25">
      <c r="A1031" s="14" t="s">
        <v>3026</v>
      </c>
      <c r="B1031" s="14" t="s">
        <v>7880</v>
      </c>
      <c r="C1031" s="14" t="s">
        <v>7299</v>
      </c>
      <c r="D1031" s="16">
        <v>45929</v>
      </c>
      <c r="E1031" s="16">
        <v>45939</v>
      </c>
      <c r="F1031" s="14" t="s">
        <v>7737</v>
      </c>
      <c r="G1031" s="14">
        <v>47097582</v>
      </c>
      <c r="H1031" s="14" t="s">
        <v>7180</v>
      </c>
      <c r="I1031" s="15">
        <v>492</v>
      </c>
      <c r="J1031" s="77">
        <v>5</v>
      </c>
      <c r="K1031" s="92"/>
    </row>
    <row r="1032" spans="1:11" ht="12.5" x14ac:dyDescent="0.25">
      <c r="A1032" s="14" t="s">
        <v>3026</v>
      </c>
      <c r="B1032" s="14" t="s">
        <v>7908</v>
      </c>
      <c r="C1032" s="14" t="s">
        <v>3575</v>
      </c>
      <c r="D1032" s="16">
        <v>45929</v>
      </c>
      <c r="E1032" s="16">
        <v>45939</v>
      </c>
      <c r="F1032" s="14" t="s">
        <v>7737</v>
      </c>
      <c r="G1032" s="14">
        <v>46158651</v>
      </c>
      <c r="H1032" s="14" t="s">
        <v>5773</v>
      </c>
      <c r="I1032" s="15">
        <v>492</v>
      </c>
      <c r="J1032" s="77">
        <v>5</v>
      </c>
      <c r="K1032" s="92"/>
    </row>
    <row r="1033" spans="1:11" ht="12.5" x14ac:dyDescent="0.25">
      <c r="A1033" s="14" t="s">
        <v>3026</v>
      </c>
      <c r="B1033" s="14" t="s">
        <v>7914</v>
      </c>
      <c r="C1033" s="14" t="s">
        <v>7915</v>
      </c>
      <c r="D1033" s="16">
        <v>45929</v>
      </c>
      <c r="E1033" s="16">
        <v>45939</v>
      </c>
      <c r="F1033" s="14" t="s">
        <v>7737</v>
      </c>
      <c r="G1033" s="14">
        <v>40290221</v>
      </c>
      <c r="H1033" s="14" t="s">
        <v>5768</v>
      </c>
      <c r="I1033" s="15">
        <v>492</v>
      </c>
      <c r="J1033" s="77">
        <v>5</v>
      </c>
      <c r="K1033" s="92"/>
    </row>
    <row r="1034" spans="1:11" ht="12.5" x14ac:dyDescent="0.25">
      <c r="A1034" s="14" t="s">
        <v>3026</v>
      </c>
      <c r="B1034" s="14" t="s">
        <v>7778</v>
      </c>
      <c r="C1034" s="14" t="s">
        <v>5482</v>
      </c>
      <c r="D1034" s="16">
        <v>45929</v>
      </c>
      <c r="E1034" s="16">
        <v>45939</v>
      </c>
      <c r="F1034" s="14" t="s">
        <v>7779</v>
      </c>
      <c r="G1034" s="14">
        <v>53430085</v>
      </c>
      <c r="H1034" s="14" t="s">
        <v>5824</v>
      </c>
      <c r="I1034" s="15">
        <v>509</v>
      </c>
      <c r="J1034" s="77">
        <v>5</v>
      </c>
      <c r="K1034" s="92"/>
    </row>
    <row r="1035" spans="1:11" ht="12.5" x14ac:dyDescent="0.25">
      <c r="A1035" s="14" t="s">
        <v>3026</v>
      </c>
      <c r="B1035" s="14" t="s">
        <v>7743</v>
      </c>
      <c r="C1035" s="14" t="s">
        <v>7744</v>
      </c>
      <c r="D1035" s="16">
        <v>45929</v>
      </c>
      <c r="E1035" s="16">
        <v>45939</v>
      </c>
      <c r="F1035" s="14" t="s">
        <v>7257</v>
      </c>
      <c r="G1035" s="14">
        <v>57093369</v>
      </c>
      <c r="H1035" s="14" t="s">
        <v>5755</v>
      </c>
      <c r="I1035" s="15">
        <v>516</v>
      </c>
      <c r="J1035" s="77">
        <v>5</v>
      </c>
      <c r="K1035" s="92"/>
    </row>
    <row r="1036" spans="1:11" ht="12.5" x14ac:dyDescent="0.25">
      <c r="A1036" s="14" t="s">
        <v>3026</v>
      </c>
      <c r="B1036" s="14" t="s">
        <v>7759</v>
      </c>
      <c r="C1036" s="14" t="s">
        <v>6726</v>
      </c>
      <c r="D1036" s="16">
        <v>45929</v>
      </c>
      <c r="E1036" s="16">
        <v>45939</v>
      </c>
      <c r="F1036" s="14" t="s">
        <v>7737</v>
      </c>
      <c r="G1036" s="14">
        <v>54799678</v>
      </c>
      <c r="H1036" s="14" t="s">
        <v>5577</v>
      </c>
      <c r="I1036" s="15">
        <v>516</v>
      </c>
      <c r="J1036" s="77">
        <v>5</v>
      </c>
      <c r="K1036" s="92"/>
    </row>
    <row r="1037" spans="1:11" ht="12.5" x14ac:dyDescent="0.25">
      <c r="A1037" s="14" t="s">
        <v>3026</v>
      </c>
      <c r="B1037" s="14" t="s">
        <v>7775</v>
      </c>
      <c r="C1037" s="14" t="s">
        <v>7145</v>
      </c>
      <c r="D1037" s="16">
        <v>45929</v>
      </c>
      <c r="E1037" s="16">
        <v>45939</v>
      </c>
      <c r="F1037" s="14" t="s">
        <v>7737</v>
      </c>
      <c r="G1037" s="14">
        <v>53969073</v>
      </c>
      <c r="H1037" s="14" t="s">
        <v>5827</v>
      </c>
      <c r="I1037" s="15">
        <v>516</v>
      </c>
      <c r="J1037" s="77">
        <v>5</v>
      </c>
      <c r="K1037" s="92"/>
    </row>
    <row r="1038" spans="1:11" ht="12.5" x14ac:dyDescent="0.25">
      <c r="A1038" s="14" t="s">
        <v>3026</v>
      </c>
      <c r="B1038" s="14" t="s">
        <v>7781</v>
      </c>
      <c r="C1038" s="14" t="s">
        <v>3674</v>
      </c>
      <c r="D1038" s="16">
        <v>45929</v>
      </c>
      <c r="E1038" s="16">
        <v>45939</v>
      </c>
      <c r="F1038" s="14" t="s">
        <v>7737</v>
      </c>
      <c r="G1038" s="14">
        <v>50537245</v>
      </c>
      <c r="H1038" s="14" t="s">
        <v>7246</v>
      </c>
      <c r="I1038" s="15">
        <v>516</v>
      </c>
      <c r="J1038" s="77">
        <v>5</v>
      </c>
      <c r="K1038" s="92"/>
    </row>
    <row r="1039" spans="1:11" ht="12.5" x14ac:dyDescent="0.25">
      <c r="A1039" s="14" t="s">
        <v>3026</v>
      </c>
      <c r="B1039" s="14" t="s">
        <v>7786</v>
      </c>
      <c r="C1039" s="14" t="s">
        <v>4239</v>
      </c>
      <c r="D1039" s="16">
        <v>45929</v>
      </c>
      <c r="E1039" s="16">
        <v>45939</v>
      </c>
      <c r="F1039" s="14" t="s">
        <v>7737</v>
      </c>
      <c r="G1039" s="14">
        <v>56712944</v>
      </c>
      <c r="H1039" s="14" t="s">
        <v>7238</v>
      </c>
      <c r="I1039" s="15">
        <v>516</v>
      </c>
      <c r="J1039" s="77">
        <v>5</v>
      </c>
      <c r="K1039" s="92"/>
    </row>
    <row r="1040" spans="1:11" ht="12.5" x14ac:dyDescent="0.25">
      <c r="A1040" s="14" t="s">
        <v>3026</v>
      </c>
      <c r="B1040" s="14" t="s">
        <v>7821</v>
      </c>
      <c r="C1040" s="14" t="s">
        <v>3674</v>
      </c>
      <c r="D1040" s="16">
        <v>45929</v>
      </c>
      <c r="E1040" s="16">
        <v>45939</v>
      </c>
      <c r="F1040" s="14" t="s">
        <v>7737</v>
      </c>
      <c r="G1040" s="14">
        <v>54924839</v>
      </c>
      <c r="H1040" s="14" t="s">
        <v>5802</v>
      </c>
      <c r="I1040" s="15">
        <v>516</v>
      </c>
      <c r="J1040" s="77">
        <v>5</v>
      </c>
      <c r="K1040" s="92"/>
    </row>
    <row r="1041" spans="1:11" ht="12.5" x14ac:dyDescent="0.25">
      <c r="A1041" s="14" t="s">
        <v>3026</v>
      </c>
      <c r="B1041" s="14" t="s">
        <v>7857</v>
      </c>
      <c r="C1041" s="14" t="s">
        <v>6449</v>
      </c>
      <c r="D1041" s="16">
        <v>45929</v>
      </c>
      <c r="E1041" s="16">
        <v>45939</v>
      </c>
      <c r="F1041" s="14" t="s">
        <v>7737</v>
      </c>
      <c r="G1041" s="14">
        <v>50981161</v>
      </c>
      <c r="H1041" s="14" t="s">
        <v>5794</v>
      </c>
      <c r="I1041" s="15">
        <v>516</v>
      </c>
      <c r="J1041" s="77">
        <v>5</v>
      </c>
      <c r="K1041" s="92"/>
    </row>
    <row r="1042" spans="1:11" ht="12.5" x14ac:dyDescent="0.25">
      <c r="A1042" s="14" t="s">
        <v>3026</v>
      </c>
      <c r="B1042" s="14" t="s">
        <v>7866</v>
      </c>
      <c r="C1042" s="14" t="s">
        <v>5259</v>
      </c>
      <c r="D1042" s="16">
        <v>45929</v>
      </c>
      <c r="E1042" s="16">
        <v>45939</v>
      </c>
      <c r="F1042" s="14" t="s">
        <v>7867</v>
      </c>
      <c r="G1042" s="14">
        <v>55157041</v>
      </c>
      <c r="H1042" s="14" t="s">
        <v>7065</v>
      </c>
      <c r="I1042" s="15">
        <v>516</v>
      </c>
      <c r="J1042" s="77">
        <v>5</v>
      </c>
      <c r="K1042" s="92"/>
    </row>
    <row r="1043" spans="1:11" ht="12.5" x14ac:dyDescent="0.25">
      <c r="A1043" s="14" t="s">
        <v>3026</v>
      </c>
      <c r="B1043" s="14" t="s">
        <v>7869</v>
      </c>
      <c r="C1043" s="14" t="s">
        <v>6716</v>
      </c>
      <c r="D1043" s="16">
        <v>45929</v>
      </c>
      <c r="E1043" s="16">
        <v>45939</v>
      </c>
      <c r="F1043" s="14" t="s">
        <v>7737</v>
      </c>
      <c r="G1043" s="14">
        <v>51627892</v>
      </c>
      <c r="H1043" s="14" t="s">
        <v>7199</v>
      </c>
      <c r="I1043" s="15">
        <v>516</v>
      </c>
      <c r="J1043" s="77">
        <v>5</v>
      </c>
      <c r="K1043" s="92"/>
    </row>
    <row r="1044" spans="1:11" ht="12.5" x14ac:dyDescent="0.25">
      <c r="A1044" s="14" t="s">
        <v>3026</v>
      </c>
      <c r="B1044" s="14" t="s">
        <v>7872</v>
      </c>
      <c r="C1044" s="14" t="s">
        <v>3688</v>
      </c>
      <c r="D1044" s="16">
        <v>45929</v>
      </c>
      <c r="E1044" s="16">
        <v>45939</v>
      </c>
      <c r="F1044" s="14" t="s">
        <v>7737</v>
      </c>
      <c r="G1044" s="14">
        <v>52296865</v>
      </c>
      <c r="H1044" s="14" t="s">
        <v>7192</v>
      </c>
      <c r="I1044" s="15">
        <v>516</v>
      </c>
      <c r="J1044" s="77">
        <v>5</v>
      </c>
      <c r="K1044" s="92"/>
    </row>
    <row r="1045" spans="1:11" ht="12.5" x14ac:dyDescent="0.25">
      <c r="A1045" s="14" t="s">
        <v>3026</v>
      </c>
      <c r="B1045" s="14" t="s">
        <v>7882</v>
      </c>
      <c r="C1045" s="14" t="s">
        <v>3674</v>
      </c>
      <c r="D1045" s="16">
        <v>45929</v>
      </c>
      <c r="E1045" s="16">
        <v>45939</v>
      </c>
      <c r="F1045" s="14" t="s">
        <v>7257</v>
      </c>
      <c r="G1045" s="14">
        <v>47096772</v>
      </c>
      <c r="H1045" s="14" t="s">
        <v>5791</v>
      </c>
      <c r="I1045" s="15">
        <v>516</v>
      </c>
      <c r="J1045" s="77">
        <v>5</v>
      </c>
      <c r="K1045" s="92"/>
    </row>
    <row r="1046" spans="1:11" ht="12.5" x14ac:dyDescent="0.25">
      <c r="A1046" s="14" t="s">
        <v>3026</v>
      </c>
      <c r="B1046" s="14" t="s">
        <v>7897</v>
      </c>
      <c r="C1046" s="14" t="s">
        <v>3674</v>
      </c>
      <c r="D1046" s="16">
        <v>45929</v>
      </c>
      <c r="E1046" s="16">
        <v>45939</v>
      </c>
      <c r="F1046" s="14" t="s">
        <v>7737</v>
      </c>
      <c r="G1046" s="14">
        <v>47059877</v>
      </c>
      <c r="H1046" s="14" t="s">
        <v>5703</v>
      </c>
      <c r="I1046" s="15">
        <v>516</v>
      </c>
      <c r="J1046" s="77">
        <v>5</v>
      </c>
      <c r="K1046" s="92"/>
    </row>
    <row r="1047" spans="1:11" ht="12.5" x14ac:dyDescent="0.25">
      <c r="A1047" s="14" t="s">
        <v>3026</v>
      </c>
      <c r="B1047" s="14" t="s">
        <v>7811</v>
      </c>
      <c r="C1047" s="14" t="s">
        <v>7812</v>
      </c>
      <c r="D1047" s="16">
        <v>45929</v>
      </c>
      <c r="E1047" s="16">
        <v>45939</v>
      </c>
      <c r="F1047" s="14" t="s">
        <v>7737</v>
      </c>
      <c r="G1047" s="14">
        <v>51862379</v>
      </c>
      <c r="H1047" s="14" t="s">
        <v>7104</v>
      </c>
      <c r="I1047" s="15">
        <v>585</v>
      </c>
      <c r="J1047" s="77">
        <v>5</v>
      </c>
      <c r="K1047" s="92"/>
    </row>
    <row r="1048" spans="1:11" ht="12.5" x14ac:dyDescent="0.25">
      <c r="A1048" s="14" t="s">
        <v>3026</v>
      </c>
      <c r="B1048" s="14" t="s">
        <v>7822</v>
      </c>
      <c r="C1048" s="14" t="s">
        <v>7386</v>
      </c>
      <c r="D1048" s="16">
        <v>45929</v>
      </c>
      <c r="E1048" s="16">
        <v>45939</v>
      </c>
      <c r="F1048" s="14" t="s">
        <v>7737</v>
      </c>
      <c r="G1048" s="14">
        <v>51686368</v>
      </c>
      <c r="H1048" s="14" t="s">
        <v>5473</v>
      </c>
      <c r="I1048" s="15">
        <v>585</v>
      </c>
      <c r="J1048" s="77">
        <v>5</v>
      </c>
      <c r="K1048" s="92"/>
    </row>
    <row r="1049" spans="1:11" ht="12.5" x14ac:dyDescent="0.25">
      <c r="A1049" s="14" t="s">
        <v>3026</v>
      </c>
      <c r="B1049" s="14" t="s">
        <v>7885</v>
      </c>
      <c r="C1049" s="14" t="s">
        <v>7886</v>
      </c>
      <c r="D1049" s="16">
        <v>45929</v>
      </c>
      <c r="E1049" s="16">
        <v>45939</v>
      </c>
      <c r="F1049" s="14" t="s">
        <v>7228</v>
      </c>
      <c r="G1049" s="14">
        <v>47090685</v>
      </c>
      <c r="H1049" s="14" t="s">
        <v>7059</v>
      </c>
      <c r="I1049" s="15">
        <v>592</v>
      </c>
      <c r="J1049" s="77">
        <v>5</v>
      </c>
      <c r="K1049" s="92"/>
    </row>
    <row r="1050" spans="1:11" ht="12.5" x14ac:dyDescent="0.25">
      <c r="A1050" s="14" t="s">
        <v>3026</v>
      </c>
      <c r="B1050" s="14" t="s">
        <v>7795</v>
      </c>
      <c r="C1050" s="14" t="s">
        <v>7796</v>
      </c>
      <c r="D1050" s="16">
        <v>45929</v>
      </c>
      <c r="E1050" s="16">
        <v>45939</v>
      </c>
      <c r="F1050" s="14" t="s">
        <v>7797</v>
      </c>
      <c r="G1050" s="14">
        <v>52723615</v>
      </c>
      <c r="H1050" s="14" t="s">
        <v>5737</v>
      </c>
      <c r="I1050" s="15">
        <v>598</v>
      </c>
      <c r="J1050" s="77">
        <v>5</v>
      </c>
      <c r="K1050" s="92"/>
    </row>
    <row r="1051" spans="1:11" ht="12.5" x14ac:dyDescent="0.25">
      <c r="A1051" s="14" t="s">
        <v>3026</v>
      </c>
      <c r="B1051" s="14" t="s">
        <v>7830</v>
      </c>
      <c r="C1051" s="14" t="s">
        <v>7831</v>
      </c>
      <c r="D1051" s="16">
        <v>45929</v>
      </c>
      <c r="E1051" s="16">
        <v>45939</v>
      </c>
      <c r="F1051" s="14" t="s">
        <v>7797</v>
      </c>
      <c r="G1051" s="14">
        <v>51703092</v>
      </c>
      <c r="H1051" s="14" t="s">
        <v>5722</v>
      </c>
      <c r="I1051" s="15">
        <v>598</v>
      </c>
      <c r="J1051" s="77">
        <v>5</v>
      </c>
      <c r="K1051" s="92"/>
    </row>
    <row r="1052" spans="1:11" ht="12.5" x14ac:dyDescent="0.25">
      <c r="A1052" s="14" t="s">
        <v>3026</v>
      </c>
      <c r="B1052" s="14" t="s">
        <v>7749</v>
      </c>
      <c r="C1052" s="14" t="s">
        <v>4702</v>
      </c>
      <c r="D1052" s="16">
        <v>45929</v>
      </c>
      <c r="E1052" s="16">
        <v>45939</v>
      </c>
      <c r="F1052" s="14" t="s">
        <v>7737</v>
      </c>
      <c r="G1052" s="14">
        <v>56079001</v>
      </c>
      <c r="H1052" s="14" t="s">
        <v>7266</v>
      </c>
      <c r="I1052" s="15">
        <v>686</v>
      </c>
      <c r="J1052" s="77">
        <v>5</v>
      </c>
      <c r="K1052" s="92"/>
    </row>
    <row r="1053" spans="1:11" ht="12.5" x14ac:dyDescent="0.25">
      <c r="A1053" s="14" t="s">
        <v>3026</v>
      </c>
      <c r="B1053" s="14" t="s">
        <v>7782</v>
      </c>
      <c r="C1053" s="14" t="s">
        <v>6413</v>
      </c>
      <c r="D1053" s="16">
        <v>45929</v>
      </c>
      <c r="E1053" s="16">
        <v>45939</v>
      </c>
      <c r="F1053" s="14" t="s">
        <v>7737</v>
      </c>
      <c r="G1053" s="14">
        <v>53565703</v>
      </c>
      <c r="H1053" s="14" t="s">
        <v>5821</v>
      </c>
      <c r="I1053" s="15">
        <v>686</v>
      </c>
      <c r="J1053" s="77">
        <v>5</v>
      </c>
      <c r="K1053" s="92"/>
    </row>
    <row r="1054" spans="1:11" ht="12.5" x14ac:dyDescent="0.25">
      <c r="A1054" s="14" t="s">
        <v>3026</v>
      </c>
      <c r="B1054" s="14" t="s">
        <v>7898</v>
      </c>
      <c r="C1054" s="14" t="s">
        <v>3596</v>
      </c>
      <c r="D1054" s="16">
        <v>45929</v>
      </c>
      <c r="E1054" s="16">
        <v>45939</v>
      </c>
      <c r="F1054" s="14" t="s">
        <v>7737</v>
      </c>
      <c r="G1054" s="14">
        <v>47008466</v>
      </c>
      <c r="H1054" s="14" t="s">
        <v>5783</v>
      </c>
      <c r="I1054" s="15">
        <v>686</v>
      </c>
      <c r="J1054" s="77">
        <v>5</v>
      </c>
      <c r="K1054" s="92"/>
    </row>
    <row r="1055" spans="1:11" ht="12.5" x14ac:dyDescent="0.25">
      <c r="A1055" s="14" t="s">
        <v>3026</v>
      </c>
      <c r="B1055" s="14" t="s">
        <v>7798</v>
      </c>
      <c r="C1055" s="14" t="s">
        <v>7799</v>
      </c>
      <c r="D1055" s="16">
        <v>45929</v>
      </c>
      <c r="E1055" s="16">
        <v>45939</v>
      </c>
      <c r="F1055" s="14" t="s">
        <v>7797</v>
      </c>
      <c r="G1055" s="14">
        <v>52723615</v>
      </c>
      <c r="H1055" s="14" t="s">
        <v>5737</v>
      </c>
      <c r="I1055" s="15">
        <v>708</v>
      </c>
      <c r="J1055" s="77">
        <v>5</v>
      </c>
      <c r="K1055" s="92"/>
    </row>
    <row r="1056" spans="1:11" ht="12.5" x14ac:dyDescent="0.25">
      <c r="A1056" s="14" t="s">
        <v>3026</v>
      </c>
      <c r="B1056" s="14" t="s">
        <v>7809</v>
      </c>
      <c r="C1056" s="14" t="s">
        <v>5541</v>
      </c>
      <c r="D1056" s="16">
        <v>45929</v>
      </c>
      <c r="E1056" s="16">
        <v>45939</v>
      </c>
      <c r="F1056" s="14" t="s">
        <v>7737</v>
      </c>
      <c r="G1056" s="14">
        <v>51932491</v>
      </c>
      <c r="H1056" s="14" t="s">
        <v>5806</v>
      </c>
      <c r="I1056" s="15">
        <v>708</v>
      </c>
      <c r="J1056" s="77">
        <v>5</v>
      </c>
      <c r="K1056" s="92"/>
    </row>
    <row r="1057" spans="1:11" ht="12.5" x14ac:dyDescent="0.25">
      <c r="A1057" s="14" t="s">
        <v>3026</v>
      </c>
      <c r="B1057" s="14" t="s">
        <v>7888</v>
      </c>
      <c r="C1057" s="14" t="s">
        <v>3641</v>
      </c>
      <c r="D1057" s="16">
        <v>45929</v>
      </c>
      <c r="E1057" s="16">
        <v>45939</v>
      </c>
      <c r="F1057" s="14" t="s">
        <v>7803</v>
      </c>
      <c r="G1057" s="14">
        <v>47089342</v>
      </c>
      <c r="H1057" s="14" t="s">
        <v>5788</v>
      </c>
      <c r="I1057" s="15">
        <v>774</v>
      </c>
      <c r="J1057" s="77">
        <v>5</v>
      </c>
      <c r="K1057" s="92"/>
    </row>
    <row r="1058" spans="1:11" ht="12.5" x14ac:dyDescent="0.25">
      <c r="A1058" s="14" t="s">
        <v>3026</v>
      </c>
      <c r="B1058" s="14" t="s">
        <v>7902</v>
      </c>
      <c r="C1058" s="14" t="s">
        <v>5533</v>
      </c>
      <c r="D1058" s="16">
        <v>45929</v>
      </c>
      <c r="E1058" s="16">
        <v>45939</v>
      </c>
      <c r="F1058" s="14" t="s">
        <v>7737</v>
      </c>
      <c r="G1058" s="14">
        <v>46961771</v>
      </c>
      <c r="H1058" s="14" t="s">
        <v>5779</v>
      </c>
      <c r="I1058" s="15">
        <v>792</v>
      </c>
      <c r="J1058" s="77">
        <v>5</v>
      </c>
      <c r="K1058" s="92"/>
    </row>
    <row r="1059" spans="1:11" ht="12.5" x14ac:dyDescent="0.25">
      <c r="A1059" s="14" t="s">
        <v>3026</v>
      </c>
      <c r="B1059" s="14" t="s">
        <v>7758</v>
      </c>
      <c r="C1059" s="14" t="s">
        <v>6668</v>
      </c>
      <c r="D1059" s="16">
        <v>45929</v>
      </c>
      <c r="E1059" s="16">
        <v>45939</v>
      </c>
      <c r="F1059" s="14" t="s">
        <v>7737</v>
      </c>
      <c r="G1059" s="14">
        <v>54799678</v>
      </c>
      <c r="H1059" s="14" t="s">
        <v>5577</v>
      </c>
      <c r="I1059" s="15">
        <v>854</v>
      </c>
      <c r="J1059" s="77">
        <v>5</v>
      </c>
      <c r="K1059" s="92"/>
    </row>
    <row r="1060" spans="1:11" ht="12.5" x14ac:dyDescent="0.25">
      <c r="A1060" s="14" t="s">
        <v>3026</v>
      </c>
      <c r="B1060" s="14" t="s">
        <v>7801</v>
      </c>
      <c r="C1060" s="14" t="s">
        <v>4908</v>
      </c>
      <c r="D1060" s="16">
        <v>45929</v>
      </c>
      <c r="E1060" s="16">
        <v>45939</v>
      </c>
      <c r="F1060" s="14" t="s">
        <v>7737</v>
      </c>
      <c r="G1060" s="14">
        <v>52388280</v>
      </c>
      <c r="H1060" s="14" t="s">
        <v>5818</v>
      </c>
      <c r="I1060" s="15">
        <v>854</v>
      </c>
      <c r="J1060" s="77">
        <v>5</v>
      </c>
      <c r="K1060" s="92"/>
    </row>
    <row r="1061" spans="1:11" ht="12.5" x14ac:dyDescent="0.25">
      <c r="A1061" s="14" t="s">
        <v>3026</v>
      </c>
      <c r="B1061" s="14" t="s">
        <v>7807</v>
      </c>
      <c r="C1061" s="14" t="s">
        <v>4990</v>
      </c>
      <c r="D1061" s="16">
        <v>45929</v>
      </c>
      <c r="E1061" s="16">
        <v>45939</v>
      </c>
      <c r="F1061" s="14" t="s">
        <v>7257</v>
      </c>
      <c r="G1061" s="14">
        <v>51834804</v>
      </c>
      <c r="H1061" s="14" t="s">
        <v>5811</v>
      </c>
      <c r="I1061" s="15">
        <v>854</v>
      </c>
      <c r="J1061" s="77">
        <v>5</v>
      </c>
      <c r="K1061" s="92"/>
    </row>
    <row r="1062" spans="1:11" ht="12.5" x14ac:dyDescent="0.25">
      <c r="A1062" s="14" t="s">
        <v>3026</v>
      </c>
      <c r="B1062" s="14" t="s">
        <v>7848</v>
      </c>
      <c r="C1062" s="14" t="s">
        <v>3656</v>
      </c>
      <c r="D1062" s="16">
        <v>45929</v>
      </c>
      <c r="E1062" s="16">
        <v>45939</v>
      </c>
      <c r="F1062" s="14" t="s">
        <v>7737</v>
      </c>
      <c r="G1062" s="14">
        <v>51255944</v>
      </c>
      <c r="H1062" s="14" t="s">
        <v>5798</v>
      </c>
      <c r="I1062" s="15">
        <v>854</v>
      </c>
      <c r="J1062" s="77">
        <v>5</v>
      </c>
      <c r="K1062" s="92"/>
    </row>
    <row r="1063" spans="1:11" ht="12.5" x14ac:dyDescent="0.25">
      <c r="A1063" s="14" t="s">
        <v>3026</v>
      </c>
      <c r="B1063" s="14" t="s">
        <v>7851</v>
      </c>
      <c r="C1063" s="14" t="s">
        <v>7852</v>
      </c>
      <c r="D1063" s="16">
        <v>45929</v>
      </c>
      <c r="E1063" s="16">
        <v>45939</v>
      </c>
      <c r="F1063" s="14" t="s">
        <v>7257</v>
      </c>
      <c r="G1063" s="14">
        <v>53262212</v>
      </c>
      <c r="H1063" s="14" t="s">
        <v>5715</v>
      </c>
      <c r="I1063" s="15">
        <v>854</v>
      </c>
      <c r="J1063" s="77">
        <v>5</v>
      </c>
      <c r="K1063" s="92"/>
    </row>
    <row r="1064" spans="1:11" ht="12.5" x14ac:dyDescent="0.25">
      <c r="A1064" s="14" t="s">
        <v>3026</v>
      </c>
      <c r="B1064" s="14" t="s">
        <v>7856</v>
      </c>
      <c r="C1064" s="14" t="s">
        <v>4092</v>
      </c>
      <c r="D1064" s="16">
        <v>45929</v>
      </c>
      <c r="E1064" s="16">
        <v>45939</v>
      </c>
      <c r="F1064" s="14" t="s">
        <v>7737</v>
      </c>
      <c r="G1064" s="14">
        <v>50981161</v>
      </c>
      <c r="H1064" s="14" t="s">
        <v>5794</v>
      </c>
      <c r="I1064" s="15">
        <v>854</v>
      </c>
      <c r="J1064" s="77">
        <v>5</v>
      </c>
      <c r="K1064" s="92"/>
    </row>
    <row r="1065" spans="1:11" ht="12.5" x14ac:dyDescent="0.25">
      <c r="A1065" s="14" t="s">
        <v>3026</v>
      </c>
      <c r="B1065" s="14" t="s">
        <v>7860</v>
      </c>
      <c r="C1065" s="14" t="s">
        <v>4087</v>
      </c>
      <c r="D1065" s="16">
        <v>45929</v>
      </c>
      <c r="E1065" s="16">
        <v>45939</v>
      </c>
      <c r="F1065" s="14" t="s">
        <v>7737</v>
      </c>
      <c r="G1065" s="14">
        <v>50981161</v>
      </c>
      <c r="H1065" s="14" t="s">
        <v>5794</v>
      </c>
      <c r="I1065" s="15">
        <v>854</v>
      </c>
      <c r="J1065" s="77">
        <v>5</v>
      </c>
      <c r="K1065" s="92"/>
    </row>
    <row r="1066" spans="1:11" ht="12.5" x14ac:dyDescent="0.25">
      <c r="A1066" s="14" t="s">
        <v>3026</v>
      </c>
      <c r="B1066" s="14" t="s">
        <v>7862</v>
      </c>
      <c r="C1066" s="14" t="s">
        <v>7863</v>
      </c>
      <c r="D1066" s="16">
        <v>45929</v>
      </c>
      <c r="E1066" s="16">
        <v>45939</v>
      </c>
      <c r="F1066" s="14" t="s">
        <v>7737</v>
      </c>
      <c r="G1066" s="14">
        <v>52083284</v>
      </c>
      <c r="H1066" s="14" t="s">
        <v>5707</v>
      </c>
      <c r="I1066" s="15">
        <v>854</v>
      </c>
      <c r="J1066" s="77">
        <v>5</v>
      </c>
      <c r="K1066" s="92"/>
    </row>
    <row r="1067" spans="1:11" ht="12.5" x14ac:dyDescent="0.25">
      <c r="A1067" s="14" t="s">
        <v>3026</v>
      </c>
      <c r="B1067" s="14" t="s">
        <v>7889</v>
      </c>
      <c r="C1067" s="14" t="s">
        <v>5730</v>
      </c>
      <c r="D1067" s="16">
        <v>45929</v>
      </c>
      <c r="E1067" s="16">
        <v>45939</v>
      </c>
      <c r="F1067" s="14" t="s">
        <v>7803</v>
      </c>
      <c r="G1067" s="14">
        <v>47089342</v>
      </c>
      <c r="H1067" s="14" t="s">
        <v>5788</v>
      </c>
      <c r="I1067" s="15">
        <v>854</v>
      </c>
      <c r="J1067" s="77">
        <v>5</v>
      </c>
      <c r="K1067" s="92"/>
    </row>
    <row r="1068" spans="1:11" ht="12.5" x14ac:dyDescent="0.25">
      <c r="A1068" s="14" t="s">
        <v>3026</v>
      </c>
      <c r="B1068" s="14" t="s">
        <v>7735</v>
      </c>
      <c r="C1068" s="14" t="s">
        <v>7736</v>
      </c>
      <c r="D1068" s="16">
        <v>45929</v>
      </c>
      <c r="E1068" s="16">
        <v>45939</v>
      </c>
      <c r="F1068" s="14" t="s">
        <v>7737</v>
      </c>
      <c r="G1068" s="14">
        <v>55455859</v>
      </c>
      <c r="H1068" s="14" t="s">
        <v>5758</v>
      </c>
      <c r="I1068" s="15">
        <v>908</v>
      </c>
      <c r="J1068" s="77">
        <v>5</v>
      </c>
      <c r="K1068" s="92"/>
    </row>
    <row r="1069" spans="1:11" ht="12.5" x14ac:dyDescent="0.25">
      <c r="A1069" s="14" t="s">
        <v>3026</v>
      </c>
      <c r="B1069" s="14" t="s">
        <v>7815</v>
      </c>
      <c r="C1069" s="14" t="s">
        <v>7816</v>
      </c>
      <c r="D1069" s="16">
        <v>45929</v>
      </c>
      <c r="E1069" s="16">
        <v>45939</v>
      </c>
      <c r="F1069" s="14" t="s">
        <v>7737</v>
      </c>
      <c r="G1069" s="14">
        <v>43660312</v>
      </c>
      <c r="H1069" s="14" t="s">
        <v>5728</v>
      </c>
      <c r="I1069" s="15">
        <v>944</v>
      </c>
      <c r="J1069" s="77">
        <v>5</v>
      </c>
      <c r="K1069" s="92"/>
    </row>
    <row r="1070" spans="1:11" ht="12.5" x14ac:dyDescent="0.25">
      <c r="A1070" s="14" t="s">
        <v>3026</v>
      </c>
      <c r="B1070" s="14" t="s">
        <v>7842</v>
      </c>
      <c r="C1070" s="14" t="s">
        <v>7843</v>
      </c>
      <c r="D1070" s="16">
        <v>45929</v>
      </c>
      <c r="E1070" s="16">
        <v>45939</v>
      </c>
      <c r="F1070" s="14" t="s">
        <v>7737</v>
      </c>
      <c r="G1070" s="14" t="s">
        <v>5718</v>
      </c>
      <c r="H1070" s="14" t="s">
        <v>5719</v>
      </c>
      <c r="I1070" s="15">
        <v>944</v>
      </c>
      <c r="J1070" s="77">
        <v>5</v>
      </c>
      <c r="K1070" s="92"/>
    </row>
    <row r="1071" spans="1:11" ht="12.5" x14ac:dyDescent="0.25">
      <c r="A1071" s="14" t="s">
        <v>3026</v>
      </c>
      <c r="B1071" s="14" t="s">
        <v>7813</v>
      </c>
      <c r="C1071" s="14" t="s">
        <v>7814</v>
      </c>
      <c r="D1071" s="16">
        <v>45929</v>
      </c>
      <c r="E1071" s="16">
        <v>45939</v>
      </c>
      <c r="F1071" s="14" t="s">
        <v>7737</v>
      </c>
      <c r="G1071" s="14">
        <v>51862379</v>
      </c>
      <c r="H1071" s="14" t="s">
        <v>7104</v>
      </c>
      <c r="I1071" s="15">
        <v>1014</v>
      </c>
      <c r="J1071" s="77">
        <v>5</v>
      </c>
      <c r="K1071" s="92"/>
    </row>
    <row r="1072" spans="1:11" ht="12.5" x14ac:dyDescent="0.25">
      <c r="A1072" s="14" t="s">
        <v>3026</v>
      </c>
      <c r="B1072" s="14" t="s">
        <v>7823</v>
      </c>
      <c r="C1072" s="14" t="s">
        <v>7388</v>
      </c>
      <c r="D1072" s="16">
        <v>45929</v>
      </c>
      <c r="E1072" s="16">
        <v>45939</v>
      </c>
      <c r="F1072" s="14" t="s">
        <v>7737</v>
      </c>
      <c r="G1072" s="14">
        <v>51686368</v>
      </c>
      <c r="H1072" s="14" t="s">
        <v>5473</v>
      </c>
      <c r="I1072" s="15">
        <v>1014</v>
      </c>
      <c r="J1072" s="77">
        <v>5</v>
      </c>
      <c r="K1072" s="92"/>
    </row>
    <row r="1073" spans="1:11" ht="12.5" x14ac:dyDescent="0.25">
      <c r="A1073" s="14" t="s">
        <v>3026</v>
      </c>
      <c r="B1073" s="14" t="s">
        <v>7834</v>
      </c>
      <c r="C1073" s="14" t="s">
        <v>7835</v>
      </c>
      <c r="D1073" s="16">
        <v>45929</v>
      </c>
      <c r="E1073" s="16">
        <v>45939</v>
      </c>
      <c r="F1073" s="14" t="s">
        <v>7836</v>
      </c>
      <c r="G1073" s="14" t="s">
        <v>5718</v>
      </c>
      <c r="H1073" s="14" t="s">
        <v>5719</v>
      </c>
      <c r="I1073" s="15">
        <v>1073</v>
      </c>
      <c r="J1073" s="77">
        <v>5</v>
      </c>
      <c r="K1073" s="92"/>
    </row>
    <row r="1074" spans="1:11" ht="12.5" x14ac:dyDescent="0.25">
      <c r="A1074" s="14" t="s">
        <v>3026</v>
      </c>
      <c r="B1074" s="14" t="s">
        <v>7753</v>
      </c>
      <c r="C1074" s="14" t="s">
        <v>7061</v>
      </c>
      <c r="D1074" s="16">
        <v>45929</v>
      </c>
      <c r="E1074" s="16">
        <v>45939</v>
      </c>
      <c r="F1074" s="14" t="s">
        <v>7737</v>
      </c>
      <c r="G1074" s="14">
        <v>55636730</v>
      </c>
      <c r="H1074" s="14" t="s">
        <v>5834</v>
      </c>
      <c r="I1074" s="15">
        <v>1076</v>
      </c>
      <c r="J1074" s="77">
        <v>5</v>
      </c>
      <c r="K1074" s="92"/>
    </row>
    <row r="1075" spans="1:11" ht="12.5" x14ac:dyDescent="0.25">
      <c r="A1075" s="14" t="s">
        <v>3026</v>
      </c>
      <c r="B1075" s="14" t="s">
        <v>7840</v>
      </c>
      <c r="C1075" s="14" t="s">
        <v>7841</v>
      </c>
      <c r="D1075" s="16">
        <v>45929</v>
      </c>
      <c r="E1075" s="16">
        <v>45939</v>
      </c>
      <c r="F1075" s="14" t="s">
        <v>7737</v>
      </c>
      <c r="G1075" s="14" t="s">
        <v>5718</v>
      </c>
      <c r="H1075" s="14" t="s">
        <v>5719</v>
      </c>
      <c r="I1075" s="15">
        <v>1076</v>
      </c>
      <c r="J1075" s="77">
        <v>5</v>
      </c>
      <c r="K1075" s="92"/>
    </row>
    <row r="1076" spans="1:11" ht="12.5" x14ac:dyDescent="0.25">
      <c r="A1076" s="14" t="s">
        <v>3026</v>
      </c>
      <c r="B1076" s="14" t="s">
        <v>7745</v>
      </c>
      <c r="C1076" s="14" t="s">
        <v>3694</v>
      </c>
      <c r="D1076" s="16">
        <v>45929</v>
      </c>
      <c r="E1076" s="16">
        <v>45939</v>
      </c>
      <c r="F1076" s="14" t="s">
        <v>7737</v>
      </c>
      <c r="G1076" s="14">
        <v>53456645</v>
      </c>
      <c r="H1076" s="14" t="s">
        <v>5837</v>
      </c>
      <c r="I1076" s="15">
        <v>1122</v>
      </c>
      <c r="J1076" s="77">
        <v>5</v>
      </c>
      <c r="K1076" s="92"/>
    </row>
    <row r="1077" spans="1:11" ht="12.5" x14ac:dyDescent="0.25">
      <c r="A1077" s="14" t="s">
        <v>3026</v>
      </c>
      <c r="B1077" s="14" t="s">
        <v>7764</v>
      </c>
      <c r="C1077" s="14" t="s">
        <v>7765</v>
      </c>
      <c r="D1077" s="16">
        <v>45929</v>
      </c>
      <c r="E1077" s="16">
        <v>45939</v>
      </c>
      <c r="F1077" s="14" t="s">
        <v>7257</v>
      </c>
      <c r="G1077" s="14">
        <v>54532183</v>
      </c>
      <c r="H1077" s="14" t="s">
        <v>5744</v>
      </c>
      <c r="I1077" s="15">
        <v>1281</v>
      </c>
      <c r="J1077" s="77">
        <v>5</v>
      </c>
      <c r="K1077" s="92"/>
    </row>
    <row r="1078" spans="1:11" ht="12.5" x14ac:dyDescent="0.25">
      <c r="A1078" s="14" t="s">
        <v>3026</v>
      </c>
      <c r="B1078" s="14" t="s">
        <v>7804</v>
      </c>
      <c r="C1078" s="14" t="s">
        <v>3671</v>
      </c>
      <c r="D1078" s="16">
        <v>45929</v>
      </c>
      <c r="E1078" s="16">
        <v>45939</v>
      </c>
      <c r="F1078" s="14" t="s">
        <v>7803</v>
      </c>
      <c r="G1078" s="14">
        <v>47570253</v>
      </c>
      <c r="H1078" s="14" t="s">
        <v>5733</v>
      </c>
      <c r="I1078" s="15">
        <v>1281</v>
      </c>
      <c r="J1078" s="77">
        <v>5</v>
      </c>
      <c r="K1078" s="92"/>
    </row>
    <row r="1079" spans="1:11" ht="12.5" x14ac:dyDescent="0.25">
      <c r="A1079" s="14" t="s">
        <v>3026</v>
      </c>
      <c r="B1079" s="14" t="s">
        <v>7824</v>
      </c>
      <c r="C1079" s="14" t="s">
        <v>7825</v>
      </c>
      <c r="D1079" s="16">
        <v>45929</v>
      </c>
      <c r="E1079" s="16">
        <v>45939</v>
      </c>
      <c r="F1079" s="14" t="s">
        <v>7257</v>
      </c>
      <c r="G1079" s="14">
        <v>51703092</v>
      </c>
      <c r="H1079" s="14" t="s">
        <v>5722</v>
      </c>
      <c r="I1079" s="15">
        <v>1281</v>
      </c>
      <c r="J1079" s="77">
        <v>5</v>
      </c>
      <c r="K1079" s="92"/>
    </row>
    <row r="1080" spans="1:11" ht="12.5" x14ac:dyDescent="0.25">
      <c r="A1080" s="14" t="s">
        <v>3026</v>
      </c>
      <c r="B1080" s="14" t="s">
        <v>7773</v>
      </c>
      <c r="C1080" s="14" t="s">
        <v>7774</v>
      </c>
      <c r="D1080" s="16">
        <v>45929</v>
      </c>
      <c r="E1080" s="16">
        <v>45939</v>
      </c>
      <c r="F1080" s="14" t="s">
        <v>7737</v>
      </c>
      <c r="G1080" s="14">
        <v>54532183</v>
      </c>
      <c r="H1080" s="14" t="s">
        <v>5744</v>
      </c>
      <c r="I1080" s="15">
        <v>1372</v>
      </c>
      <c r="J1080" s="77">
        <v>5</v>
      </c>
      <c r="K1080" s="92"/>
    </row>
    <row r="1081" spans="1:11" ht="12.5" x14ac:dyDescent="0.25">
      <c r="A1081" s="14" t="s">
        <v>3026</v>
      </c>
      <c r="B1081" s="14" t="s">
        <v>7787</v>
      </c>
      <c r="C1081" s="14" t="s">
        <v>7788</v>
      </c>
      <c r="D1081" s="16">
        <v>45929</v>
      </c>
      <c r="E1081" s="16">
        <v>45939</v>
      </c>
      <c r="F1081" s="14" t="s">
        <v>7737</v>
      </c>
      <c r="G1081" s="14">
        <v>52723615</v>
      </c>
      <c r="H1081" s="14" t="s">
        <v>5737</v>
      </c>
      <c r="I1081" s="15">
        <v>1372</v>
      </c>
      <c r="J1081" s="77">
        <v>5</v>
      </c>
      <c r="K1081" s="92"/>
    </row>
    <row r="1082" spans="1:11" ht="12.5" x14ac:dyDescent="0.25">
      <c r="A1082" s="14" t="s">
        <v>3026</v>
      </c>
      <c r="B1082" s="14" t="s">
        <v>7793</v>
      </c>
      <c r="C1082" s="14" t="s">
        <v>7794</v>
      </c>
      <c r="D1082" s="16">
        <v>45929</v>
      </c>
      <c r="E1082" s="16">
        <v>45939</v>
      </c>
      <c r="F1082" s="14" t="s">
        <v>7737</v>
      </c>
      <c r="G1082" s="14">
        <v>52723615</v>
      </c>
      <c r="H1082" s="14" t="s">
        <v>5737</v>
      </c>
      <c r="I1082" s="15">
        <v>1372</v>
      </c>
      <c r="J1082" s="77">
        <v>5</v>
      </c>
      <c r="K1082" s="92"/>
    </row>
    <row r="1083" spans="1:11" ht="12.5" x14ac:dyDescent="0.25">
      <c r="A1083" s="14" t="s">
        <v>3026</v>
      </c>
      <c r="B1083" s="14" t="s">
        <v>7810</v>
      </c>
      <c r="C1083" s="14" t="s">
        <v>6441</v>
      </c>
      <c r="D1083" s="16">
        <v>45929</v>
      </c>
      <c r="E1083" s="16">
        <v>45939</v>
      </c>
      <c r="F1083" s="14" t="s">
        <v>7737</v>
      </c>
      <c r="G1083" s="14">
        <v>51932491</v>
      </c>
      <c r="H1083" s="14" t="s">
        <v>5806</v>
      </c>
      <c r="I1083" s="15">
        <v>1372</v>
      </c>
      <c r="J1083" s="77">
        <v>5</v>
      </c>
      <c r="K1083" s="92"/>
    </row>
    <row r="1084" spans="1:11" ht="12.5" x14ac:dyDescent="0.25">
      <c r="A1084" s="14" t="s">
        <v>3026</v>
      </c>
      <c r="B1084" s="14" t="s">
        <v>7817</v>
      </c>
      <c r="C1084" s="14" t="s">
        <v>7818</v>
      </c>
      <c r="D1084" s="16">
        <v>45929</v>
      </c>
      <c r="E1084" s="16">
        <v>45939</v>
      </c>
      <c r="F1084" s="14" t="s">
        <v>7737</v>
      </c>
      <c r="G1084" s="14">
        <v>43660312</v>
      </c>
      <c r="H1084" s="14" t="s">
        <v>5728</v>
      </c>
      <c r="I1084" s="15">
        <v>1372</v>
      </c>
      <c r="J1084" s="77">
        <v>5</v>
      </c>
      <c r="K1084" s="92"/>
    </row>
    <row r="1085" spans="1:11" ht="12.5" x14ac:dyDescent="0.25">
      <c r="A1085" s="14" t="s">
        <v>3026</v>
      </c>
      <c r="B1085" s="14" t="s">
        <v>7828</v>
      </c>
      <c r="C1085" s="14" t="s">
        <v>7829</v>
      </c>
      <c r="D1085" s="16">
        <v>45929</v>
      </c>
      <c r="E1085" s="16">
        <v>45939</v>
      </c>
      <c r="F1085" s="14" t="s">
        <v>7737</v>
      </c>
      <c r="G1085" s="14">
        <v>51703092</v>
      </c>
      <c r="H1085" s="14" t="s">
        <v>5722</v>
      </c>
      <c r="I1085" s="15">
        <v>1567</v>
      </c>
      <c r="J1085" s="77">
        <v>5</v>
      </c>
      <c r="K1085" s="92"/>
    </row>
    <row r="1086" spans="1:11" ht="12.5" x14ac:dyDescent="0.25">
      <c r="A1086" s="14" t="s">
        <v>3026</v>
      </c>
      <c r="B1086" s="14" t="s">
        <v>7933</v>
      </c>
      <c r="C1086" s="14" t="s">
        <v>7934</v>
      </c>
      <c r="D1086" s="16">
        <v>45929</v>
      </c>
      <c r="E1086" s="16">
        <v>45939</v>
      </c>
      <c r="F1086" s="14" t="s">
        <v>7737</v>
      </c>
      <c r="G1086" s="14">
        <v>36542911</v>
      </c>
      <c r="H1086" s="14" t="s">
        <v>5694</v>
      </c>
      <c r="I1086" s="15">
        <v>1567</v>
      </c>
      <c r="J1086" s="77">
        <v>5</v>
      </c>
      <c r="K1086" s="92"/>
    </row>
    <row r="1087" spans="1:11" ht="12.5" x14ac:dyDescent="0.25">
      <c r="A1087" s="14" t="s">
        <v>3026</v>
      </c>
      <c r="B1087" s="14" t="s">
        <v>7805</v>
      </c>
      <c r="C1087" s="14" t="s">
        <v>3691</v>
      </c>
      <c r="D1087" s="16">
        <v>45929</v>
      </c>
      <c r="E1087" s="16">
        <v>45939</v>
      </c>
      <c r="F1087" s="14" t="s">
        <v>7737</v>
      </c>
      <c r="G1087" s="14">
        <v>52638341</v>
      </c>
      <c r="H1087" s="14" t="s">
        <v>5814</v>
      </c>
      <c r="I1087" s="15">
        <v>1957</v>
      </c>
      <c r="J1087" s="77">
        <v>5</v>
      </c>
      <c r="K1087" s="92"/>
    </row>
    <row r="1088" spans="1:11" ht="12.5" x14ac:dyDescent="0.25">
      <c r="A1088" s="14" t="s">
        <v>3026</v>
      </c>
      <c r="B1088" s="14" t="s">
        <v>7907</v>
      </c>
      <c r="C1088" s="14" t="s">
        <v>5586</v>
      </c>
      <c r="D1088" s="16">
        <v>45929</v>
      </c>
      <c r="E1088" s="16">
        <v>45939</v>
      </c>
      <c r="F1088" s="14" t="s">
        <v>7737</v>
      </c>
      <c r="G1088" s="14">
        <v>46161392</v>
      </c>
      <c r="H1088" s="14" t="s">
        <v>5776</v>
      </c>
      <c r="I1088" s="15">
        <v>1957</v>
      </c>
      <c r="J1088" s="77">
        <v>5</v>
      </c>
      <c r="K1088" s="92"/>
    </row>
    <row r="1089" spans="1:11" ht="20" x14ac:dyDescent="0.25">
      <c r="A1089" s="14" t="s">
        <v>3026</v>
      </c>
      <c r="B1089" s="14"/>
      <c r="C1089" s="14"/>
      <c r="D1089" s="16">
        <v>45929</v>
      </c>
      <c r="E1089" s="16">
        <v>45939</v>
      </c>
      <c r="F1089" s="14" t="s">
        <v>7935</v>
      </c>
      <c r="G1089" s="14"/>
      <c r="H1089" s="14" t="s">
        <v>3146</v>
      </c>
      <c r="I1089" s="15">
        <v>57085.49</v>
      </c>
      <c r="J1089" s="77">
        <v>5</v>
      </c>
      <c r="K1089" s="92"/>
    </row>
    <row r="1090" spans="1:11" ht="20" x14ac:dyDescent="0.25">
      <c r="A1090" s="14" t="s">
        <v>3026</v>
      </c>
      <c r="B1090" s="14" t="s">
        <v>3144</v>
      </c>
      <c r="C1090" s="14"/>
      <c r="D1090" s="16">
        <v>45929</v>
      </c>
      <c r="E1090" s="16">
        <v>45939</v>
      </c>
      <c r="F1090" s="14" t="s">
        <v>3145</v>
      </c>
      <c r="G1090" s="14"/>
      <c r="H1090" s="14" t="s">
        <v>3146</v>
      </c>
      <c r="I1090" s="15">
        <v>101899</v>
      </c>
      <c r="J1090" s="77">
        <v>2</v>
      </c>
      <c r="K1090" s="92"/>
    </row>
    <row r="1091" spans="1:11" ht="12.5" x14ac:dyDescent="0.25">
      <c r="A1091" s="14" t="s">
        <v>3026</v>
      </c>
      <c r="B1091" s="14">
        <v>5125002856</v>
      </c>
      <c r="C1091" s="14">
        <v>64250417</v>
      </c>
      <c r="D1091" s="16">
        <v>45930</v>
      </c>
      <c r="E1091" s="16">
        <v>45944</v>
      </c>
      <c r="F1091" s="14" t="s">
        <v>3149</v>
      </c>
      <c r="G1091" s="14">
        <v>31712797</v>
      </c>
      <c r="H1091" s="14" t="s">
        <v>3050</v>
      </c>
      <c r="I1091" s="15">
        <v>3000</v>
      </c>
      <c r="J1091" s="77">
        <v>3</v>
      </c>
      <c r="K1091" s="92"/>
    </row>
    <row r="1092" spans="1:11" ht="20" x14ac:dyDescent="0.25">
      <c r="A1092" s="14" t="s">
        <v>3026</v>
      </c>
      <c r="B1092" s="14">
        <v>5125002914</v>
      </c>
      <c r="C1092" s="14">
        <v>105859</v>
      </c>
      <c r="D1092" s="16">
        <v>45930</v>
      </c>
      <c r="E1092" s="16">
        <v>45944</v>
      </c>
      <c r="F1092" s="14" t="s">
        <v>3150</v>
      </c>
      <c r="G1092" s="14">
        <v>1003879</v>
      </c>
      <c r="H1092" s="14" t="s">
        <v>3151</v>
      </c>
      <c r="I1092" s="15">
        <v>10000</v>
      </c>
      <c r="J1092" s="77">
        <v>3</v>
      </c>
      <c r="K1092" s="92"/>
    </row>
    <row r="1093" spans="1:11" ht="20" x14ac:dyDescent="0.25">
      <c r="A1093" s="14" t="s">
        <v>3026</v>
      </c>
      <c r="B1093" s="14">
        <v>5125002938</v>
      </c>
      <c r="C1093" s="14">
        <v>105845</v>
      </c>
      <c r="D1093" s="16">
        <v>45930</v>
      </c>
      <c r="E1093" s="16">
        <v>45944</v>
      </c>
      <c r="F1093" s="14" t="s">
        <v>3152</v>
      </c>
      <c r="G1093" s="14">
        <v>1003879</v>
      </c>
      <c r="H1093" s="14" t="s">
        <v>3151</v>
      </c>
      <c r="I1093" s="15">
        <v>11732.96</v>
      </c>
      <c r="J1093" s="77">
        <v>3</v>
      </c>
      <c r="K1093" s="92"/>
    </row>
    <row r="1094" spans="1:11" ht="12.5" x14ac:dyDescent="0.25">
      <c r="A1094" s="14" t="s">
        <v>3026</v>
      </c>
      <c r="B1094" s="14">
        <v>5125002610</v>
      </c>
      <c r="C1094" s="14">
        <v>250100067</v>
      </c>
      <c r="D1094" s="16">
        <v>45930</v>
      </c>
      <c r="E1094" s="16">
        <v>45939</v>
      </c>
      <c r="F1094" s="14" t="s">
        <v>3147</v>
      </c>
      <c r="G1094" s="14">
        <v>51645645</v>
      </c>
      <c r="H1094" s="14" t="s">
        <v>3148</v>
      </c>
      <c r="I1094" s="15">
        <v>120000</v>
      </c>
      <c r="J1094" s="77">
        <v>3</v>
      </c>
      <c r="K1094" s="92"/>
    </row>
    <row r="1095" spans="1:11" ht="20" x14ac:dyDescent="0.25">
      <c r="A1095" s="14" t="s">
        <v>3026</v>
      </c>
      <c r="B1095" s="14">
        <v>5125002098</v>
      </c>
      <c r="C1095" s="14">
        <v>64250331</v>
      </c>
      <c r="D1095" s="16">
        <v>45932</v>
      </c>
      <c r="E1095" s="16">
        <v>45952</v>
      </c>
      <c r="F1095" s="14" t="s">
        <v>3160</v>
      </c>
      <c r="G1095" s="14">
        <v>31712797</v>
      </c>
      <c r="H1095" s="14" t="s">
        <v>3050</v>
      </c>
      <c r="I1095" s="15">
        <v>1820.5</v>
      </c>
      <c r="J1095" s="77">
        <v>3</v>
      </c>
      <c r="K1095" s="92"/>
    </row>
    <row r="1096" spans="1:11" ht="20" x14ac:dyDescent="0.25">
      <c r="A1096" s="14" t="s">
        <v>3026</v>
      </c>
      <c r="B1096" s="14">
        <v>5125000649</v>
      </c>
      <c r="C1096" s="14">
        <v>8341</v>
      </c>
      <c r="D1096" s="16">
        <v>45932</v>
      </c>
      <c r="E1096" s="16">
        <v>45952</v>
      </c>
      <c r="F1096" s="14" t="s">
        <v>3155</v>
      </c>
      <c r="G1096" s="14" t="s">
        <v>3156</v>
      </c>
      <c r="H1096" s="14" t="s">
        <v>3157</v>
      </c>
      <c r="I1096" s="15">
        <v>1852.79</v>
      </c>
      <c r="J1096" s="77">
        <v>3</v>
      </c>
      <c r="K1096" s="92"/>
    </row>
    <row r="1097" spans="1:11" ht="20" x14ac:dyDescent="0.25">
      <c r="A1097" s="14" t="s">
        <v>3026</v>
      </c>
      <c r="B1097" s="14">
        <v>5125002391</v>
      </c>
      <c r="C1097" s="14">
        <v>20250265</v>
      </c>
      <c r="D1097" s="16">
        <v>45932</v>
      </c>
      <c r="E1097" s="16">
        <v>45952</v>
      </c>
      <c r="F1097" s="14" t="s">
        <v>3158</v>
      </c>
      <c r="G1097" s="14">
        <v>47814420</v>
      </c>
      <c r="H1097" s="14" t="s">
        <v>3159</v>
      </c>
      <c r="I1097" s="15">
        <v>3231.8</v>
      </c>
      <c r="J1097" s="77">
        <v>3</v>
      </c>
      <c r="K1097" s="92"/>
    </row>
    <row r="1098" spans="1:11" ht="20" x14ac:dyDescent="0.25">
      <c r="A1098" s="14" t="s">
        <v>3026</v>
      </c>
      <c r="B1098" s="14">
        <v>5125003112</v>
      </c>
      <c r="C1098" s="14">
        <v>2025000359</v>
      </c>
      <c r="D1098" s="16">
        <v>45932</v>
      </c>
      <c r="E1098" s="16">
        <v>45939</v>
      </c>
      <c r="F1098" s="14" t="s">
        <v>3153</v>
      </c>
      <c r="G1098" s="14">
        <v>44785933</v>
      </c>
      <c r="H1098" s="14" t="s">
        <v>3154</v>
      </c>
      <c r="I1098" s="15">
        <v>32000</v>
      </c>
      <c r="J1098" s="77">
        <v>3</v>
      </c>
      <c r="K1098" s="92"/>
    </row>
    <row r="1099" spans="1:11" ht="12.5" x14ac:dyDescent="0.25">
      <c r="A1099" s="14" t="s">
        <v>3026</v>
      </c>
      <c r="B1099" s="14" t="s">
        <v>5884</v>
      </c>
      <c r="C1099" s="14" t="s">
        <v>5885</v>
      </c>
      <c r="D1099" s="16">
        <v>45937</v>
      </c>
      <c r="E1099" s="16"/>
      <c r="F1099" s="14" t="s">
        <v>5886</v>
      </c>
      <c r="G1099" s="14" t="s">
        <v>5887</v>
      </c>
      <c r="H1099" s="14" t="s">
        <v>5888</v>
      </c>
      <c r="I1099" s="15">
        <v>251.04</v>
      </c>
      <c r="J1099" s="77">
        <v>5</v>
      </c>
      <c r="K1099" s="92"/>
    </row>
    <row r="1100" spans="1:11" ht="20" x14ac:dyDescent="0.25">
      <c r="A1100" s="14" t="s">
        <v>3026</v>
      </c>
      <c r="B1100" s="14" t="s">
        <v>5889</v>
      </c>
      <c r="C1100" s="14" t="s">
        <v>5890</v>
      </c>
      <c r="D1100" s="16">
        <v>45937</v>
      </c>
      <c r="E1100" s="16"/>
      <c r="F1100" s="14" t="s">
        <v>5891</v>
      </c>
      <c r="G1100" s="14" t="s">
        <v>5505</v>
      </c>
      <c r="H1100" s="14" t="s">
        <v>5506</v>
      </c>
      <c r="I1100" s="15">
        <v>702</v>
      </c>
      <c r="J1100" s="77">
        <v>5</v>
      </c>
      <c r="K1100" s="92"/>
    </row>
    <row r="1101" spans="1:11" ht="20" x14ac:dyDescent="0.25">
      <c r="A1101" s="14" t="s">
        <v>3026</v>
      </c>
      <c r="B1101" s="14" t="s">
        <v>5881</v>
      </c>
      <c r="C1101" s="14" t="s">
        <v>5882</v>
      </c>
      <c r="D1101" s="16">
        <v>45937</v>
      </c>
      <c r="E1101" s="16"/>
      <c r="F1101" s="14" t="s">
        <v>5883</v>
      </c>
      <c r="G1101" s="14" t="s">
        <v>4237</v>
      </c>
      <c r="H1101" s="14" t="s">
        <v>3050</v>
      </c>
      <c r="I1101" s="15">
        <v>760</v>
      </c>
      <c r="J1101" s="77">
        <v>5</v>
      </c>
      <c r="K1101" s="92"/>
    </row>
    <row r="1102" spans="1:11" ht="20" x14ac:dyDescent="0.25">
      <c r="A1102" s="14" t="s">
        <v>3026</v>
      </c>
      <c r="B1102" s="14" t="s">
        <v>5893</v>
      </c>
      <c r="C1102" s="14">
        <v>172500854</v>
      </c>
      <c r="D1102" s="16">
        <v>45937</v>
      </c>
      <c r="E1102" s="16"/>
      <c r="F1102" s="14" t="s">
        <v>5894</v>
      </c>
      <c r="G1102" s="14" t="s">
        <v>4393</v>
      </c>
      <c r="H1102" s="14" t="s">
        <v>4394</v>
      </c>
      <c r="I1102" s="15">
        <v>12000</v>
      </c>
      <c r="J1102" s="77">
        <v>3</v>
      </c>
      <c r="K1102" s="92"/>
    </row>
    <row r="1103" spans="1:11" ht="20" x14ac:dyDescent="0.25">
      <c r="A1103" s="14" t="s">
        <v>3026</v>
      </c>
      <c r="B1103" s="14" t="s">
        <v>5839</v>
      </c>
      <c r="C1103" s="14" t="s">
        <v>5892</v>
      </c>
      <c r="D1103" s="16">
        <v>45937</v>
      </c>
      <c r="E1103" s="16"/>
      <c r="F1103" s="14" t="s">
        <v>5841</v>
      </c>
      <c r="G1103" s="14" t="s">
        <v>4237</v>
      </c>
      <c r="H1103" s="14" t="s">
        <v>3050</v>
      </c>
      <c r="I1103" s="15">
        <v>12908</v>
      </c>
      <c r="J1103" s="77">
        <v>3</v>
      </c>
      <c r="K1103" s="92"/>
    </row>
    <row r="1104" spans="1:11" ht="20" x14ac:dyDescent="0.25">
      <c r="A1104" s="14" t="s">
        <v>3026</v>
      </c>
      <c r="B1104" s="14" t="s">
        <v>7290</v>
      </c>
      <c r="C1104" s="14" t="s">
        <v>7291</v>
      </c>
      <c r="D1104" s="16">
        <v>45938</v>
      </c>
      <c r="E1104" s="16"/>
      <c r="F1104" s="14" t="s">
        <v>7292</v>
      </c>
      <c r="G1104" s="14" t="s">
        <v>7293</v>
      </c>
      <c r="H1104" s="14" t="s">
        <v>7294</v>
      </c>
      <c r="I1104" s="15">
        <v>35000</v>
      </c>
      <c r="J1104" s="77">
        <v>5</v>
      </c>
      <c r="K1104" s="92"/>
    </row>
    <row r="1105" spans="1:11" ht="20" x14ac:dyDescent="0.25">
      <c r="A1105" s="14" t="s">
        <v>3026</v>
      </c>
      <c r="B1105" s="14" t="s">
        <v>7285</v>
      </c>
      <c r="C1105" s="14" t="s">
        <v>7286</v>
      </c>
      <c r="D1105" s="16">
        <v>45938</v>
      </c>
      <c r="E1105" s="16"/>
      <c r="F1105" s="14" t="s">
        <v>7287</v>
      </c>
      <c r="G1105" s="14" t="s">
        <v>7288</v>
      </c>
      <c r="H1105" s="14" t="s">
        <v>7289</v>
      </c>
      <c r="I1105" s="15">
        <v>57288.83</v>
      </c>
      <c r="J1105" s="77">
        <v>3</v>
      </c>
      <c r="K1105" s="92"/>
    </row>
    <row r="1106" spans="1:11" ht="20" x14ac:dyDescent="0.25">
      <c r="A1106" s="14" t="s">
        <v>3026</v>
      </c>
      <c r="B1106" s="14" t="s">
        <v>6140</v>
      </c>
      <c r="C1106" s="14" t="s">
        <v>6141</v>
      </c>
      <c r="D1106" s="16">
        <v>45939</v>
      </c>
      <c r="E1106" s="16"/>
      <c r="F1106" s="14" t="s">
        <v>3139</v>
      </c>
      <c r="G1106" s="14" t="s">
        <v>3534</v>
      </c>
      <c r="H1106" s="14" t="s">
        <v>3196</v>
      </c>
      <c r="I1106" s="15">
        <v>138.6</v>
      </c>
      <c r="J1106" s="77" t="s">
        <v>3473</v>
      </c>
      <c r="K1106" s="92"/>
    </row>
    <row r="1107" spans="1:11" ht="20" x14ac:dyDescent="0.25">
      <c r="A1107" s="14" t="s">
        <v>3026</v>
      </c>
      <c r="B1107" s="14" t="s">
        <v>6138</v>
      </c>
      <c r="C1107" s="14" t="s">
        <v>6139</v>
      </c>
      <c r="D1107" s="16">
        <v>45939</v>
      </c>
      <c r="E1107" s="16"/>
      <c r="F1107" s="14" t="s">
        <v>3139</v>
      </c>
      <c r="G1107" s="14" t="s">
        <v>3531</v>
      </c>
      <c r="H1107" s="14" t="s">
        <v>3195</v>
      </c>
      <c r="I1107" s="15">
        <v>142.44999999999999</v>
      </c>
      <c r="J1107" s="77" t="s">
        <v>3473</v>
      </c>
      <c r="K1107" s="92"/>
    </row>
    <row r="1108" spans="1:11" ht="20" x14ac:dyDescent="0.25">
      <c r="A1108" s="14" t="s">
        <v>3026</v>
      </c>
      <c r="B1108" s="14" t="s">
        <v>6241</v>
      </c>
      <c r="C1108" s="14" t="s">
        <v>3712</v>
      </c>
      <c r="D1108" s="16">
        <v>45939</v>
      </c>
      <c r="E1108" s="16"/>
      <c r="F1108" s="14" t="s">
        <v>6242</v>
      </c>
      <c r="G1108" s="14" t="s">
        <v>4976</v>
      </c>
      <c r="H1108" s="14" t="s">
        <v>4977</v>
      </c>
      <c r="I1108" s="15">
        <v>150</v>
      </c>
      <c r="J1108" s="77">
        <v>3</v>
      </c>
      <c r="K1108" s="92"/>
    </row>
    <row r="1109" spans="1:11" ht="20" x14ac:dyDescent="0.25">
      <c r="A1109" s="14" t="s">
        <v>3026</v>
      </c>
      <c r="B1109" s="14" t="s">
        <v>6080</v>
      </c>
      <c r="C1109" s="14" t="s">
        <v>6081</v>
      </c>
      <c r="D1109" s="16">
        <v>45939</v>
      </c>
      <c r="E1109" s="16"/>
      <c r="F1109" s="14" t="s">
        <v>3139</v>
      </c>
      <c r="G1109" s="14" t="s">
        <v>3476</v>
      </c>
      <c r="H1109" s="14" t="s">
        <v>3182</v>
      </c>
      <c r="I1109" s="15">
        <v>211.64</v>
      </c>
      <c r="J1109" s="77" t="s">
        <v>3473</v>
      </c>
      <c r="K1109" s="92"/>
    </row>
    <row r="1110" spans="1:11" ht="12.5" x14ac:dyDescent="0.25">
      <c r="A1110" s="14" t="s">
        <v>3026</v>
      </c>
      <c r="B1110" s="14" t="s">
        <v>6212</v>
      </c>
      <c r="C1110" s="14" t="s">
        <v>6213</v>
      </c>
      <c r="D1110" s="16">
        <v>45939</v>
      </c>
      <c r="E1110" s="16"/>
      <c r="F1110" s="14" t="s">
        <v>6214</v>
      </c>
      <c r="G1110" s="14" t="s">
        <v>3472</v>
      </c>
      <c r="H1110" s="14" t="s">
        <v>3225</v>
      </c>
      <c r="I1110" s="15">
        <v>255.53</v>
      </c>
      <c r="J1110" s="77" t="s">
        <v>3573</v>
      </c>
      <c r="K1110" s="92"/>
    </row>
    <row r="1111" spans="1:11" ht="12.5" x14ac:dyDescent="0.25">
      <c r="A1111" s="14" t="s">
        <v>3026</v>
      </c>
      <c r="B1111" s="14" t="s">
        <v>6027</v>
      </c>
      <c r="C1111" s="14" t="s">
        <v>6028</v>
      </c>
      <c r="D1111" s="16">
        <v>45939</v>
      </c>
      <c r="E1111" s="16"/>
      <c r="F1111" s="14" t="s">
        <v>6029</v>
      </c>
      <c r="G1111" s="14" t="s">
        <v>3472</v>
      </c>
      <c r="H1111" s="14" t="s">
        <v>3225</v>
      </c>
      <c r="I1111" s="15">
        <v>267.8</v>
      </c>
      <c r="J1111" s="77" t="s">
        <v>3573</v>
      </c>
      <c r="K1111" s="92"/>
    </row>
    <row r="1112" spans="1:11" ht="20" x14ac:dyDescent="0.25">
      <c r="A1112" s="14" t="s">
        <v>3026</v>
      </c>
      <c r="B1112" s="14" t="s">
        <v>6173</v>
      </c>
      <c r="C1112" s="14" t="s">
        <v>6174</v>
      </c>
      <c r="D1112" s="16">
        <v>45939</v>
      </c>
      <c r="E1112" s="16"/>
      <c r="F1112" s="14" t="s">
        <v>3139</v>
      </c>
      <c r="G1112" s="14" t="s">
        <v>3565</v>
      </c>
      <c r="H1112" s="14" t="s">
        <v>3206</v>
      </c>
      <c r="I1112" s="15">
        <v>328.15</v>
      </c>
      <c r="J1112" s="77" t="s">
        <v>3473</v>
      </c>
      <c r="K1112" s="92"/>
    </row>
    <row r="1113" spans="1:11" ht="12.5" x14ac:dyDescent="0.25">
      <c r="A1113" s="14" t="s">
        <v>3026</v>
      </c>
      <c r="B1113" s="14" t="s">
        <v>5895</v>
      </c>
      <c r="C1113" s="14" t="s">
        <v>5896</v>
      </c>
      <c r="D1113" s="16">
        <v>45939</v>
      </c>
      <c r="E1113" s="16"/>
      <c r="F1113" s="14" t="s">
        <v>5897</v>
      </c>
      <c r="G1113" s="14" t="s">
        <v>5898</v>
      </c>
      <c r="H1113" s="14" t="s">
        <v>5899</v>
      </c>
      <c r="I1113" s="15">
        <v>330.87</v>
      </c>
      <c r="J1113" s="77" t="s">
        <v>3573</v>
      </c>
      <c r="K1113" s="92"/>
    </row>
    <row r="1114" spans="1:11" ht="12.5" x14ac:dyDescent="0.25">
      <c r="A1114" s="14" t="s">
        <v>3026</v>
      </c>
      <c r="B1114" s="14" t="s">
        <v>5958</v>
      </c>
      <c r="C1114" s="14" t="s">
        <v>5959</v>
      </c>
      <c r="D1114" s="16">
        <v>45939</v>
      </c>
      <c r="E1114" s="16"/>
      <c r="F1114" s="14" t="s">
        <v>5960</v>
      </c>
      <c r="G1114" s="14" t="s">
        <v>3969</v>
      </c>
      <c r="H1114" s="14" t="s">
        <v>3970</v>
      </c>
      <c r="I1114" s="15">
        <v>332.1</v>
      </c>
      <c r="J1114" s="77" t="s">
        <v>3573</v>
      </c>
      <c r="K1114" s="92"/>
    </row>
    <row r="1115" spans="1:11" ht="20" x14ac:dyDescent="0.25">
      <c r="A1115" s="14" t="s">
        <v>3026</v>
      </c>
      <c r="B1115" s="14" t="s">
        <v>6100</v>
      </c>
      <c r="C1115" s="14" t="s">
        <v>6101</v>
      </c>
      <c r="D1115" s="16">
        <v>45939</v>
      </c>
      <c r="E1115" s="16"/>
      <c r="F1115" s="14" t="s">
        <v>3139</v>
      </c>
      <c r="G1115" s="14" t="s">
        <v>3495</v>
      </c>
      <c r="H1115" s="14" t="s">
        <v>3187</v>
      </c>
      <c r="I1115" s="15">
        <v>362.5</v>
      </c>
      <c r="J1115" s="77" t="s">
        <v>3473</v>
      </c>
      <c r="K1115" s="92"/>
    </row>
    <row r="1116" spans="1:11" ht="20" x14ac:dyDescent="0.25">
      <c r="A1116" s="14" t="s">
        <v>3026</v>
      </c>
      <c r="B1116" s="14" t="s">
        <v>6110</v>
      </c>
      <c r="C1116" s="14" t="s">
        <v>6111</v>
      </c>
      <c r="D1116" s="16">
        <v>45939</v>
      </c>
      <c r="E1116" s="16"/>
      <c r="F1116" s="14" t="s">
        <v>3139</v>
      </c>
      <c r="G1116" s="14" t="s">
        <v>3504</v>
      </c>
      <c r="H1116" s="14" t="s">
        <v>3189</v>
      </c>
      <c r="I1116" s="15">
        <v>412.5</v>
      </c>
      <c r="J1116" s="77" t="s">
        <v>3473</v>
      </c>
      <c r="K1116" s="92"/>
    </row>
    <row r="1117" spans="1:11" ht="12.5" x14ac:dyDescent="0.25">
      <c r="A1117" s="14" t="s">
        <v>3026</v>
      </c>
      <c r="B1117" s="14" t="s">
        <v>6012</v>
      </c>
      <c r="C1117" s="14" t="s">
        <v>6013</v>
      </c>
      <c r="D1117" s="16">
        <v>45939</v>
      </c>
      <c r="E1117" s="16"/>
      <c r="F1117" s="14" t="s">
        <v>6014</v>
      </c>
      <c r="G1117" s="14" t="s">
        <v>3472</v>
      </c>
      <c r="H1117" s="14" t="s">
        <v>3225</v>
      </c>
      <c r="I1117" s="15">
        <v>457</v>
      </c>
      <c r="J1117" s="77" t="s">
        <v>3573</v>
      </c>
      <c r="K1117" s="92"/>
    </row>
    <row r="1118" spans="1:11" ht="12.5" x14ac:dyDescent="0.25">
      <c r="A1118" s="14" t="s">
        <v>3026</v>
      </c>
      <c r="B1118" s="14" t="s">
        <v>6015</v>
      </c>
      <c r="C1118" s="14" t="s">
        <v>6016</v>
      </c>
      <c r="D1118" s="16">
        <v>45939</v>
      </c>
      <c r="E1118" s="16"/>
      <c r="F1118" s="14" t="s">
        <v>6017</v>
      </c>
      <c r="G1118" s="14" t="s">
        <v>3472</v>
      </c>
      <c r="H1118" s="14" t="s">
        <v>3225</v>
      </c>
      <c r="I1118" s="15">
        <v>457</v>
      </c>
      <c r="J1118" s="77" t="s">
        <v>3573</v>
      </c>
      <c r="K1118" s="92"/>
    </row>
    <row r="1119" spans="1:11" ht="20" x14ac:dyDescent="0.25">
      <c r="A1119" s="14" t="s">
        <v>3026</v>
      </c>
      <c r="B1119" s="14" t="s">
        <v>6098</v>
      </c>
      <c r="C1119" s="14" t="s">
        <v>6099</v>
      </c>
      <c r="D1119" s="16">
        <v>45939</v>
      </c>
      <c r="E1119" s="16"/>
      <c r="F1119" s="14" t="s">
        <v>3139</v>
      </c>
      <c r="G1119" s="14" t="s">
        <v>3495</v>
      </c>
      <c r="H1119" s="14" t="s">
        <v>3187</v>
      </c>
      <c r="I1119" s="15">
        <v>462.48</v>
      </c>
      <c r="J1119" s="77" t="s">
        <v>3473</v>
      </c>
      <c r="K1119" s="92"/>
    </row>
    <row r="1120" spans="1:11" ht="12.5" x14ac:dyDescent="0.25">
      <c r="A1120" s="14" t="s">
        <v>3026</v>
      </c>
      <c r="B1120" s="14" t="s">
        <v>5961</v>
      </c>
      <c r="C1120" s="14" t="s">
        <v>5962</v>
      </c>
      <c r="D1120" s="16">
        <v>45939</v>
      </c>
      <c r="E1120" s="16"/>
      <c r="F1120" s="14" t="s">
        <v>5963</v>
      </c>
      <c r="G1120" s="14" t="s">
        <v>3969</v>
      </c>
      <c r="H1120" s="14" t="s">
        <v>3970</v>
      </c>
      <c r="I1120" s="15">
        <v>477.24</v>
      </c>
      <c r="J1120" s="77" t="s">
        <v>3573</v>
      </c>
      <c r="K1120" s="92"/>
    </row>
    <row r="1121" spans="1:11" ht="12.5" x14ac:dyDescent="0.25">
      <c r="A1121" s="14" t="s">
        <v>3026</v>
      </c>
      <c r="B1121" s="14" t="s">
        <v>6211</v>
      </c>
      <c r="C1121" s="14" t="s">
        <v>6207</v>
      </c>
      <c r="D1121" s="16">
        <v>45939</v>
      </c>
      <c r="E1121" s="16"/>
      <c r="F1121" s="14" t="s">
        <v>6208</v>
      </c>
      <c r="G1121" s="14" t="s">
        <v>6209</v>
      </c>
      <c r="H1121" s="14" t="s">
        <v>6210</v>
      </c>
      <c r="I1121" s="15">
        <v>489.96</v>
      </c>
      <c r="J1121" s="77">
        <v>5</v>
      </c>
      <c r="K1121" s="92"/>
    </row>
    <row r="1122" spans="1:11" ht="20" x14ac:dyDescent="0.25">
      <c r="A1122" s="14" t="s">
        <v>3026</v>
      </c>
      <c r="B1122" s="14" t="s">
        <v>6082</v>
      </c>
      <c r="C1122" s="14" t="s">
        <v>6083</v>
      </c>
      <c r="D1122" s="16">
        <v>45939</v>
      </c>
      <c r="E1122" s="16"/>
      <c r="F1122" s="14" t="s">
        <v>3139</v>
      </c>
      <c r="G1122" s="14" t="s">
        <v>3479</v>
      </c>
      <c r="H1122" s="14" t="s">
        <v>3294</v>
      </c>
      <c r="I1122" s="15">
        <v>527.79999999999995</v>
      </c>
      <c r="J1122" s="77" t="s">
        <v>3473</v>
      </c>
      <c r="K1122" s="92"/>
    </row>
    <row r="1123" spans="1:11" ht="20" x14ac:dyDescent="0.25">
      <c r="A1123" s="14" t="s">
        <v>3026</v>
      </c>
      <c r="B1123" s="14" t="s">
        <v>6078</v>
      </c>
      <c r="C1123" s="14" t="s">
        <v>6079</v>
      </c>
      <c r="D1123" s="16">
        <v>45939</v>
      </c>
      <c r="E1123" s="16"/>
      <c r="F1123" s="14" t="s">
        <v>3139</v>
      </c>
      <c r="G1123" s="14" t="s">
        <v>3476</v>
      </c>
      <c r="H1123" s="14" t="s">
        <v>3182</v>
      </c>
      <c r="I1123" s="15">
        <v>533.55999999999995</v>
      </c>
      <c r="J1123" s="77" t="s">
        <v>3473</v>
      </c>
      <c r="K1123" s="92"/>
    </row>
    <row r="1124" spans="1:11" ht="12.5" x14ac:dyDescent="0.25">
      <c r="A1124" s="14" t="s">
        <v>3026</v>
      </c>
      <c r="B1124" s="14" t="s">
        <v>6218</v>
      </c>
      <c r="C1124" s="14" t="s">
        <v>6219</v>
      </c>
      <c r="D1124" s="16">
        <v>45939</v>
      </c>
      <c r="E1124" s="16"/>
      <c r="F1124" s="14" t="s">
        <v>6220</v>
      </c>
      <c r="G1124" s="14" t="s">
        <v>3472</v>
      </c>
      <c r="H1124" s="14" t="s">
        <v>3225</v>
      </c>
      <c r="I1124" s="15">
        <v>535.6</v>
      </c>
      <c r="J1124" s="77" t="s">
        <v>3573</v>
      </c>
      <c r="K1124" s="92"/>
    </row>
    <row r="1125" spans="1:11" ht="20" x14ac:dyDescent="0.25">
      <c r="A1125" s="14" t="s">
        <v>3026</v>
      </c>
      <c r="B1125" s="14" t="s">
        <v>6169</v>
      </c>
      <c r="C1125" s="14" t="s">
        <v>6170</v>
      </c>
      <c r="D1125" s="16">
        <v>45939</v>
      </c>
      <c r="E1125" s="16"/>
      <c r="F1125" s="14" t="s">
        <v>3139</v>
      </c>
      <c r="G1125" s="14" t="s">
        <v>3560</v>
      </c>
      <c r="H1125" s="14" t="s">
        <v>3205</v>
      </c>
      <c r="I1125" s="15">
        <v>569.70000000000005</v>
      </c>
      <c r="J1125" s="77" t="s">
        <v>3473</v>
      </c>
      <c r="K1125" s="92"/>
    </row>
    <row r="1126" spans="1:11" ht="20" x14ac:dyDescent="0.25">
      <c r="A1126" s="14" t="s">
        <v>3026</v>
      </c>
      <c r="B1126" s="14" t="s">
        <v>5983</v>
      </c>
      <c r="C1126" s="14" t="s">
        <v>5984</v>
      </c>
      <c r="D1126" s="16">
        <v>45939</v>
      </c>
      <c r="E1126" s="16"/>
      <c r="F1126" s="14" t="s">
        <v>5985</v>
      </c>
      <c r="G1126" s="14" t="s">
        <v>5986</v>
      </c>
      <c r="H1126" s="14" t="s">
        <v>5987</v>
      </c>
      <c r="I1126" s="15">
        <v>600</v>
      </c>
      <c r="J1126" s="77" t="s">
        <v>3573</v>
      </c>
      <c r="K1126" s="92"/>
    </row>
    <row r="1127" spans="1:11" ht="12.5" x14ac:dyDescent="0.25">
      <c r="A1127" s="14" t="s">
        <v>3026</v>
      </c>
      <c r="B1127" s="14" t="s">
        <v>5924</v>
      </c>
      <c r="C1127" s="14" t="s">
        <v>5925</v>
      </c>
      <c r="D1127" s="16">
        <v>45939</v>
      </c>
      <c r="E1127" s="16"/>
      <c r="F1127" s="14" t="s">
        <v>5926</v>
      </c>
      <c r="G1127" s="14" t="s">
        <v>3520</v>
      </c>
      <c r="H1127" s="14" t="s">
        <v>3192</v>
      </c>
      <c r="I1127" s="15">
        <v>601</v>
      </c>
      <c r="J1127" s="77" t="s">
        <v>3573</v>
      </c>
      <c r="K1127" s="92"/>
    </row>
    <row r="1128" spans="1:11" ht="20" x14ac:dyDescent="0.25">
      <c r="A1128" s="14" t="s">
        <v>3026</v>
      </c>
      <c r="B1128" s="14" t="s">
        <v>6156</v>
      </c>
      <c r="C1128" s="14" t="s">
        <v>6157</v>
      </c>
      <c r="D1128" s="16">
        <v>45939</v>
      </c>
      <c r="E1128" s="16"/>
      <c r="F1128" s="14" t="s">
        <v>3139</v>
      </c>
      <c r="G1128" s="14" t="s">
        <v>6158</v>
      </c>
      <c r="H1128" s="14" t="s">
        <v>6159</v>
      </c>
      <c r="I1128" s="15">
        <v>618.29999999999995</v>
      </c>
      <c r="J1128" s="77" t="s">
        <v>3473</v>
      </c>
      <c r="K1128" s="92"/>
    </row>
    <row r="1129" spans="1:11" ht="20" x14ac:dyDescent="0.25">
      <c r="A1129" s="14" t="s">
        <v>3026</v>
      </c>
      <c r="B1129" s="14" t="s">
        <v>6146</v>
      </c>
      <c r="C1129" s="14" t="s">
        <v>6147</v>
      </c>
      <c r="D1129" s="16">
        <v>45939</v>
      </c>
      <c r="E1129" s="16"/>
      <c r="F1129" s="14" t="s">
        <v>3139</v>
      </c>
      <c r="G1129" s="14" t="s">
        <v>3542</v>
      </c>
      <c r="H1129" s="14" t="s">
        <v>3198</v>
      </c>
      <c r="I1129" s="15">
        <v>636.6</v>
      </c>
      <c r="J1129" s="77" t="s">
        <v>3473</v>
      </c>
      <c r="K1129" s="92"/>
    </row>
    <row r="1130" spans="1:11" ht="20" x14ac:dyDescent="0.25">
      <c r="A1130" s="14" t="s">
        <v>3026</v>
      </c>
      <c r="B1130" s="14" t="s">
        <v>6104</v>
      </c>
      <c r="C1130" s="14" t="s">
        <v>6105</v>
      </c>
      <c r="D1130" s="16">
        <v>45939</v>
      </c>
      <c r="E1130" s="16"/>
      <c r="F1130" s="14" t="s">
        <v>3139</v>
      </c>
      <c r="G1130" s="14" t="s">
        <v>3498</v>
      </c>
      <c r="H1130" s="14" t="s">
        <v>3308</v>
      </c>
      <c r="I1130" s="15">
        <v>653.12</v>
      </c>
      <c r="J1130" s="77" t="s">
        <v>3473</v>
      </c>
      <c r="K1130" s="92"/>
    </row>
    <row r="1131" spans="1:11" ht="20" x14ac:dyDescent="0.25">
      <c r="A1131" s="14" t="s">
        <v>3026</v>
      </c>
      <c r="B1131" s="14" t="s">
        <v>6165</v>
      </c>
      <c r="C1131" s="14" t="s">
        <v>6166</v>
      </c>
      <c r="D1131" s="16">
        <v>45939</v>
      </c>
      <c r="E1131" s="16"/>
      <c r="F1131" s="14" t="s">
        <v>3139</v>
      </c>
      <c r="G1131" s="14" t="s">
        <v>3557</v>
      </c>
      <c r="H1131" s="14" t="s">
        <v>3288</v>
      </c>
      <c r="I1131" s="15">
        <v>653.84</v>
      </c>
      <c r="J1131" s="77" t="s">
        <v>3473</v>
      </c>
      <c r="K1131" s="92"/>
    </row>
    <row r="1132" spans="1:11" ht="12.5" x14ac:dyDescent="0.25">
      <c r="A1132" s="14" t="s">
        <v>3026</v>
      </c>
      <c r="B1132" s="14" t="s">
        <v>5964</v>
      </c>
      <c r="C1132" s="14" t="s">
        <v>5965</v>
      </c>
      <c r="D1132" s="16">
        <v>45939</v>
      </c>
      <c r="E1132" s="16"/>
      <c r="F1132" s="14" t="s">
        <v>5966</v>
      </c>
      <c r="G1132" s="14" t="s">
        <v>3969</v>
      </c>
      <c r="H1132" s="14" t="s">
        <v>3970</v>
      </c>
      <c r="I1132" s="15">
        <v>670</v>
      </c>
      <c r="J1132" s="77" t="s">
        <v>3573</v>
      </c>
      <c r="K1132" s="92"/>
    </row>
    <row r="1133" spans="1:11" ht="12.5" x14ac:dyDescent="0.25">
      <c r="A1133" s="14" t="s">
        <v>3026</v>
      </c>
      <c r="B1133" s="14" t="s">
        <v>6018</v>
      </c>
      <c r="C1133" s="14" t="s">
        <v>6019</v>
      </c>
      <c r="D1133" s="16">
        <v>45939</v>
      </c>
      <c r="E1133" s="16"/>
      <c r="F1133" s="14" t="s">
        <v>6020</v>
      </c>
      <c r="G1133" s="14" t="s">
        <v>3472</v>
      </c>
      <c r="H1133" s="14" t="s">
        <v>3225</v>
      </c>
      <c r="I1133" s="15">
        <v>673.5</v>
      </c>
      <c r="J1133" s="77" t="s">
        <v>3573</v>
      </c>
      <c r="K1133" s="92"/>
    </row>
    <row r="1134" spans="1:11" ht="12.5" x14ac:dyDescent="0.25">
      <c r="A1134" s="14" t="s">
        <v>3026</v>
      </c>
      <c r="B1134" s="14" t="s">
        <v>6215</v>
      </c>
      <c r="C1134" s="14" t="s">
        <v>6216</v>
      </c>
      <c r="D1134" s="16">
        <v>45939</v>
      </c>
      <c r="E1134" s="16"/>
      <c r="F1134" s="14" t="s">
        <v>6217</v>
      </c>
      <c r="G1134" s="14" t="s">
        <v>3472</v>
      </c>
      <c r="H1134" s="14" t="s">
        <v>3225</v>
      </c>
      <c r="I1134" s="15">
        <v>673.5</v>
      </c>
      <c r="J1134" s="77" t="s">
        <v>3573</v>
      </c>
      <c r="K1134" s="92"/>
    </row>
    <row r="1135" spans="1:11" ht="12.5" x14ac:dyDescent="0.25">
      <c r="A1135" s="14" t="s">
        <v>3026</v>
      </c>
      <c r="B1135" s="14" t="s">
        <v>6256</v>
      </c>
      <c r="C1135" s="14" t="s">
        <v>5085</v>
      </c>
      <c r="D1135" s="16">
        <v>45939</v>
      </c>
      <c r="E1135" s="16"/>
      <c r="F1135" s="14" t="s">
        <v>6254</v>
      </c>
      <c r="G1135" s="14" t="s">
        <v>5085</v>
      </c>
      <c r="H1135" s="14" t="s">
        <v>5086</v>
      </c>
      <c r="I1135" s="15">
        <v>700</v>
      </c>
      <c r="J1135" s="77">
        <v>3</v>
      </c>
      <c r="K1135" s="92"/>
    </row>
    <row r="1136" spans="1:11" ht="12.5" x14ac:dyDescent="0.25">
      <c r="A1136" s="14" t="s">
        <v>3026</v>
      </c>
      <c r="B1136" s="14" t="s">
        <v>6260</v>
      </c>
      <c r="C1136" s="14" t="s">
        <v>5091</v>
      </c>
      <c r="D1136" s="16">
        <v>45939</v>
      </c>
      <c r="E1136" s="16"/>
      <c r="F1136" s="14" t="s">
        <v>6254</v>
      </c>
      <c r="G1136" s="14" t="s">
        <v>5091</v>
      </c>
      <c r="H1136" s="14" t="s">
        <v>5092</v>
      </c>
      <c r="I1136" s="15">
        <v>700</v>
      </c>
      <c r="J1136" s="77">
        <v>3</v>
      </c>
      <c r="K1136" s="92"/>
    </row>
    <row r="1137" spans="1:11" ht="12.5" x14ac:dyDescent="0.25">
      <c r="A1137" s="14" t="s">
        <v>3026</v>
      </c>
      <c r="B1137" s="14" t="s">
        <v>6266</v>
      </c>
      <c r="C1137" s="14" t="s">
        <v>5102</v>
      </c>
      <c r="D1137" s="16">
        <v>45939</v>
      </c>
      <c r="E1137" s="16"/>
      <c r="F1137" s="14" t="s">
        <v>6254</v>
      </c>
      <c r="G1137" s="14" t="s">
        <v>5102</v>
      </c>
      <c r="H1137" s="14" t="s">
        <v>5103</v>
      </c>
      <c r="I1137" s="15">
        <v>700</v>
      </c>
      <c r="J1137" s="77">
        <v>3</v>
      </c>
      <c r="K1137" s="92"/>
    </row>
    <row r="1138" spans="1:11" ht="12.5" x14ac:dyDescent="0.25">
      <c r="A1138" s="14" t="s">
        <v>3026</v>
      </c>
      <c r="B1138" s="14" t="s">
        <v>6273</v>
      </c>
      <c r="C1138" s="14" t="s">
        <v>6271</v>
      </c>
      <c r="D1138" s="16">
        <v>45939</v>
      </c>
      <c r="E1138" s="16"/>
      <c r="F1138" s="14" t="s">
        <v>6254</v>
      </c>
      <c r="G1138" s="14" t="s">
        <v>6271</v>
      </c>
      <c r="H1138" s="14" t="s">
        <v>6272</v>
      </c>
      <c r="I1138" s="15">
        <v>700</v>
      </c>
      <c r="J1138" s="77">
        <v>3</v>
      </c>
      <c r="K1138" s="92"/>
    </row>
    <row r="1139" spans="1:11" ht="12.5" x14ac:dyDescent="0.25">
      <c r="A1139" s="14" t="s">
        <v>3026</v>
      </c>
      <c r="B1139" s="14" t="s">
        <v>6277</v>
      </c>
      <c r="C1139" s="14" t="s">
        <v>5111</v>
      </c>
      <c r="D1139" s="16">
        <v>45939</v>
      </c>
      <c r="E1139" s="16"/>
      <c r="F1139" s="14" t="s">
        <v>6254</v>
      </c>
      <c r="G1139" s="14" t="s">
        <v>5111</v>
      </c>
      <c r="H1139" s="14" t="s">
        <v>5112</v>
      </c>
      <c r="I1139" s="15">
        <v>700</v>
      </c>
      <c r="J1139" s="77">
        <v>3</v>
      </c>
      <c r="K1139" s="92"/>
    </row>
    <row r="1140" spans="1:11" ht="12.5" x14ac:dyDescent="0.25">
      <c r="A1140" s="14" t="s">
        <v>3026</v>
      </c>
      <c r="B1140" s="14" t="s">
        <v>6285</v>
      </c>
      <c r="C1140" s="14" t="s">
        <v>5057</v>
      </c>
      <c r="D1140" s="16">
        <v>45939</v>
      </c>
      <c r="E1140" s="16"/>
      <c r="F1140" s="14" t="s">
        <v>6254</v>
      </c>
      <c r="G1140" s="14" t="s">
        <v>5057</v>
      </c>
      <c r="H1140" s="14" t="s">
        <v>5058</v>
      </c>
      <c r="I1140" s="15">
        <v>700</v>
      </c>
      <c r="J1140" s="77">
        <v>3</v>
      </c>
      <c r="K1140" s="92"/>
    </row>
    <row r="1141" spans="1:11" ht="12.5" x14ac:dyDescent="0.25">
      <c r="A1141" s="14" t="s">
        <v>3026</v>
      </c>
      <c r="B1141" s="14" t="s">
        <v>6291</v>
      </c>
      <c r="C1141" s="14" t="s">
        <v>6289</v>
      </c>
      <c r="D1141" s="16">
        <v>45939</v>
      </c>
      <c r="E1141" s="16"/>
      <c r="F1141" s="14" t="s">
        <v>6254</v>
      </c>
      <c r="G1141" s="14" t="s">
        <v>6289</v>
      </c>
      <c r="H1141" s="14" t="s">
        <v>6290</v>
      </c>
      <c r="I1141" s="15">
        <v>700</v>
      </c>
      <c r="J1141" s="77">
        <v>3</v>
      </c>
      <c r="K1141" s="92"/>
    </row>
    <row r="1142" spans="1:11" ht="12.5" x14ac:dyDescent="0.25">
      <c r="A1142" s="14" t="s">
        <v>3026</v>
      </c>
      <c r="B1142" s="14" t="s">
        <v>6293</v>
      </c>
      <c r="C1142" s="14" t="s">
        <v>5128</v>
      </c>
      <c r="D1142" s="16">
        <v>45939</v>
      </c>
      <c r="E1142" s="16"/>
      <c r="F1142" s="14" t="s">
        <v>6254</v>
      </c>
      <c r="G1142" s="14" t="s">
        <v>5128</v>
      </c>
      <c r="H1142" s="14" t="s">
        <v>5129</v>
      </c>
      <c r="I1142" s="15">
        <v>700</v>
      </c>
      <c r="J1142" s="77">
        <v>3</v>
      </c>
      <c r="K1142" s="92"/>
    </row>
    <row r="1143" spans="1:11" ht="12.5" x14ac:dyDescent="0.25">
      <c r="A1143" s="14" t="s">
        <v>3026</v>
      </c>
      <c r="B1143" s="14" t="s">
        <v>6296</v>
      </c>
      <c r="C1143" s="14" t="s">
        <v>5131</v>
      </c>
      <c r="D1143" s="16">
        <v>45939</v>
      </c>
      <c r="E1143" s="16"/>
      <c r="F1143" s="14" t="s">
        <v>6254</v>
      </c>
      <c r="G1143" s="14" t="s">
        <v>5131</v>
      </c>
      <c r="H1143" s="14" t="s">
        <v>6295</v>
      </c>
      <c r="I1143" s="15">
        <v>700</v>
      </c>
      <c r="J1143" s="77">
        <v>3</v>
      </c>
      <c r="K1143" s="92"/>
    </row>
    <row r="1144" spans="1:11" ht="12.5" x14ac:dyDescent="0.25">
      <c r="A1144" s="14" t="s">
        <v>3026</v>
      </c>
      <c r="B1144" s="14" t="s">
        <v>6300</v>
      </c>
      <c r="C1144" s="14" t="s">
        <v>6301</v>
      </c>
      <c r="D1144" s="16">
        <v>45939</v>
      </c>
      <c r="E1144" s="16"/>
      <c r="F1144" s="14" t="s">
        <v>6254</v>
      </c>
      <c r="G1144" s="14" t="s">
        <v>6301</v>
      </c>
      <c r="H1144" s="14" t="s">
        <v>6302</v>
      </c>
      <c r="I1144" s="15">
        <v>700</v>
      </c>
      <c r="J1144" s="77">
        <v>3</v>
      </c>
      <c r="K1144" s="92"/>
    </row>
    <row r="1145" spans="1:11" ht="12.5" x14ac:dyDescent="0.25">
      <c r="A1145" s="14" t="s">
        <v>3026</v>
      </c>
      <c r="B1145" s="14" t="s">
        <v>6306</v>
      </c>
      <c r="C1145" s="14" t="s">
        <v>6307</v>
      </c>
      <c r="D1145" s="16">
        <v>45939</v>
      </c>
      <c r="E1145" s="16"/>
      <c r="F1145" s="14" t="s">
        <v>6254</v>
      </c>
      <c r="G1145" s="14" t="s">
        <v>6307</v>
      </c>
      <c r="H1145" s="14" t="s">
        <v>6308</v>
      </c>
      <c r="I1145" s="15">
        <v>700</v>
      </c>
      <c r="J1145" s="77">
        <v>3</v>
      </c>
      <c r="K1145" s="92"/>
    </row>
    <row r="1146" spans="1:11" ht="12.5" x14ac:dyDescent="0.25">
      <c r="A1146" s="14" t="s">
        <v>3026</v>
      </c>
      <c r="B1146" s="14" t="s">
        <v>6309</v>
      </c>
      <c r="C1146" s="14" t="s">
        <v>5063</v>
      </c>
      <c r="D1146" s="16">
        <v>45939</v>
      </c>
      <c r="E1146" s="16"/>
      <c r="F1146" s="14" t="s">
        <v>6254</v>
      </c>
      <c r="G1146" s="14" t="s">
        <v>5063</v>
      </c>
      <c r="H1146" s="14" t="s">
        <v>5064</v>
      </c>
      <c r="I1146" s="15">
        <v>700</v>
      </c>
      <c r="J1146" s="77">
        <v>3</v>
      </c>
      <c r="K1146" s="92"/>
    </row>
    <row r="1147" spans="1:11" ht="12.5" x14ac:dyDescent="0.25">
      <c r="A1147" s="14" t="s">
        <v>3026</v>
      </c>
      <c r="B1147" s="14" t="s">
        <v>6311</v>
      </c>
      <c r="C1147" s="14" t="s">
        <v>5133</v>
      </c>
      <c r="D1147" s="16">
        <v>45939</v>
      </c>
      <c r="E1147" s="16"/>
      <c r="F1147" s="14" t="s">
        <v>6254</v>
      </c>
      <c r="G1147" s="14" t="s">
        <v>5133</v>
      </c>
      <c r="H1147" s="14" t="s">
        <v>5134</v>
      </c>
      <c r="I1147" s="15">
        <v>700</v>
      </c>
      <c r="J1147" s="77">
        <v>3</v>
      </c>
      <c r="K1147" s="92"/>
    </row>
    <row r="1148" spans="1:11" ht="12.5" x14ac:dyDescent="0.25">
      <c r="A1148" s="14" t="s">
        <v>3026</v>
      </c>
      <c r="B1148" s="14" t="s">
        <v>6316</v>
      </c>
      <c r="C1148" s="14" t="s">
        <v>5066</v>
      </c>
      <c r="D1148" s="16">
        <v>45939</v>
      </c>
      <c r="E1148" s="16"/>
      <c r="F1148" s="14" t="s">
        <v>6254</v>
      </c>
      <c r="G1148" s="14" t="s">
        <v>5066</v>
      </c>
      <c r="H1148" s="14" t="s">
        <v>5067</v>
      </c>
      <c r="I1148" s="15">
        <v>700</v>
      </c>
      <c r="J1148" s="77">
        <v>3</v>
      </c>
      <c r="K1148" s="92"/>
    </row>
    <row r="1149" spans="1:11" ht="12.5" x14ac:dyDescent="0.25">
      <c r="A1149" s="14" t="s">
        <v>3026</v>
      </c>
      <c r="B1149" s="14" t="s">
        <v>6021</v>
      </c>
      <c r="C1149" s="14" t="s">
        <v>6022</v>
      </c>
      <c r="D1149" s="16">
        <v>45939</v>
      </c>
      <c r="E1149" s="16"/>
      <c r="F1149" s="14" t="s">
        <v>6023</v>
      </c>
      <c r="G1149" s="14" t="s">
        <v>3472</v>
      </c>
      <c r="H1149" s="14" t="s">
        <v>3225</v>
      </c>
      <c r="I1149" s="15">
        <v>705.7</v>
      </c>
      <c r="J1149" s="77">
        <v>5</v>
      </c>
      <c r="K1149" s="92"/>
    </row>
    <row r="1150" spans="1:11" ht="12.5" x14ac:dyDescent="0.25">
      <c r="A1150" s="14" t="s">
        <v>3026</v>
      </c>
      <c r="B1150" s="14" t="s">
        <v>6024</v>
      </c>
      <c r="C1150" s="14" t="s">
        <v>6025</v>
      </c>
      <c r="D1150" s="16">
        <v>45939</v>
      </c>
      <c r="E1150" s="16"/>
      <c r="F1150" s="14" t="s">
        <v>6026</v>
      </c>
      <c r="G1150" s="14" t="s">
        <v>3472</v>
      </c>
      <c r="H1150" s="14" t="s">
        <v>3225</v>
      </c>
      <c r="I1150" s="15">
        <v>705.7</v>
      </c>
      <c r="J1150" s="77">
        <v>5</v>
      </c>
      <c r="K1150" s="92"/>
    </row>
    <row r="1151" spans="1:11" ht="20" x14ac:dyDescent="0.25">
      <c r="A1151" s="14" t="s">
        <v>3026</v>
      </c>
      <c r="B1151" s="14" t="s">
        <v>6154</v>
      </c>
      <c r="C1151" s="14" t="s">
        <v>6155</v>
      </c>
      <c r="D1151" s="16">
        <v>45939</v>
      </c>
      <c r="E1151" s="16"/>
      <c r="F1151" s="14" t="s">
        <v>3139</v>
      </c>
      <c r="G1151" s="14" t="s">
        <v>3554</v>
      </c>
      <c r="H1151" s="14" t="s">
        <v>3200</v>
      </c>
      <c r="I1151" s="15">
        <v>740.66</v>
      </c>
      <c r="J1151" s="77" t="s">
        <v>3473</v>
      </c>
      <c r="K1151" s="92"/>
    </row>
    <row r="1152" spans="1:11" ht="12.5" x14ac:dyDescent="0.25">
      <c r="A1152" s="14" t="s">
        <v>3026</v>
      </c>
      <c r="B1152" s="14" t="s">
        <v>6232</v>
      </c>
      <c r="C1152" s="14" t="s">
        <v>4944</v>
      </c>
      <c r="D1152" s="16">
        <v>45939</v>
      </c>
      <c r="E1152" s="16"/>
      <c r="F1152" s="14" t="s">
        <v>6233</v>
      </c>
      <c r="G1152" s="14" t="s">
        <v>4935</v>
      </c>
      <c r="H1152" s="14" t="s">
        <v>4611</v>
      </c>
      <c r="I1152" s="15">
        <v>750</v>
      </c>
      <c r="J1152" s="77">
        <v>3</v>
      </c>
      <c r="K1152" s="92"/>
    </row>
    <row r="1153" spans="1:11" ht="20" x14ac:dyDescent="0.25">
      <c r="A1153" s="14" t="s">
        <v>3026</v>
      </c>
      <c r="B1153" s="14" t="s">
        <v>6236</v>
      </c>
      <c r="C1153" s="14" t="s">
        <v>6237</v>
      </c>
      <c r="D1153" s="16">
        <v>45939</v>
      </c>
      <c r="E1153" s="16"/>
      <c r="F1153" s="14" t="s">
        <v>6238</v>
      </c>
      <c r="G1153" s="14" t="s">
        <v>4939</v>
      </c>
      <c r="H1153" s="14" t="s">
        <v>4940</v>
      </c>
      <c r="I1153" s="15">
        <v>750</v>
      </c>
      <c r="J1153" s="77">
        <v>3</v>
      </c>
      <c r="K1153" s="92"/>
    </row>
    <row r="1154" spans="1:11" ht="12.5" x14ac:dyDescent="0.25">
      <c r="A1154" s="14" t="s">
        <v>3026</v>
      </c>
      <c r="B1154" s="14" t="s">
        <v>6253</v>
      </c>
      <c r="C1154" s="14" t="s">
        <v>5082</v>
      </c>
      <c r="D1154" s="16">
        <v>45939</v>
      </c>
      <c r="E1154" s="16"/>
      <c r="F1154" s="14" t="s">
        <v>6254</v>
      </c>
      <c r="G1154" s="14" t="s">
        <v>5082</v>
      </c>
      <c r="H1154" s="14" t="s">
        <v>5083</v>
      </c>
      <c r="I1154" s="15">
        <v>800</v>
      </c>
      <c r="J1154" s="77">
        <v>3</v>
      </c>
      <c r="K1154" s="92"/>
    </row>
    <row r="1155" spans="1:11" ht="12.5" x14ac:dyDescent="0.25">
      <c r="A1155" s="14" t="s">
        <v>3026</v>
      </c>
      <c r="B1155" s="14" t="s">
        <v>6258</v>
      </c>
      <c r="C1155" s="14" t="s">
        <v>5088</v>
      </c>
      <c r="D1155" s="16">
        <v>45939</v>
      </c>
      <c r="E1155" s="16"/>
      <c r="F1155" s="14" t="s">
        <v>6254</v>
      </c>
      <c r="G1155" s="14" t="s">
        <v>5088</v>
      </c>
      <c r="H1155" s="14" t="s">
        <v>5089</v>
      </c>
      <c r="I1155" s="15">
        <v>800</v>
      </c>
      <c r="J1155" s="77">
        <v>3</v>
      </c>
      <c r="K1155" s="92"/>
    </row>
    <row r="1156" spans="1:11" ht="12.5" x14ac:dyDescent="0.25">
      <c r="A1156" s="14" t="s">
        <v>3026</v>
      </c>
      <c r="B1156" s="14" t="s">
        <v>6262</v>
      </c>
      <c r="C1156" s="14" t="s">
        <v>5094</v>
      </c>
      <c r="D1156" s="16">
        <v>45939</v>
      </c>
      <c r="E1156" s="16"/>
      <c r="F1156" s="14" t="s">
        <v>6254</v>
      </c>
      <c r="G1156" s="14" t="s">
        <v>5094</v>
      </c>
      <c r="H1156" s="14" t="s">
        <v>5095</v>
      </c>
      <c r="I1156" s="15">
        <v>800</v>
      </c>
      <c r="J1156" s="77">
        <v>3</v>
      </c>
      <c r="K1156" s="92"/>
    </row>
    <row r="1157" spans="1:11" ht="12.5" x14ac:dyDescent="0.25">
      <c r="A1157" s="14" t="s">
        <v>3026</v>
      </c>
      <c r="B1157" s="14" t="s">
        <v>6264</v>
      </c>
      <c r="C1157" s="14" t="s">
        <v>5099</v>
      </c>
      <c r="D1157" s="16">
        <v>45939</v>
      </c>
      <c r="E1157" s="16"/>
      <c r="F1157" s="14" t="s">
        <v>6254</v>
      </c>
      <c r="G1157" s="14" t="s">
        <v>5099</v>
      </c>
      <c r="H1157" s="14" t="s">
        <v>5100</v>
      </c>
      <c r="I1157" s="15">
        <v>800</v>
      </c>
      <c r="J1157" s="77">
        <v>3</v>
      </c>
      <c r="K1157" s="92"/>
    </row>
    <row r="1158" spans="1:11" ht="12.5" x14ac:dyDescent="0.25">
      <c r="A1158" s="14" t="s">
        <v>3026</v>
      </c>
      <c r="B1158" s="14" t="s">
        <v>6268</v>
      </c>
      <c r="C1158" s="14" t="s">
        <v>5105</v>
      </c>
      <c r="D1158" s="16">
        <v>45939</v>
      </c>
      <c r="E1158" s="16"/>
      <c r="F1158" s="14" t="s">
        <v>6254</v>
      </c>
      <c r="G1158" s="14" t="s">
        <v>5105</v>
      </c>
      <c r="H1158" s="14" t="s">
        <v>5106</v>
      </c>
      <c r="I1158" s="15">
        <v>800</v>
      </c>
      <c r="J1158" s="77">
        <v>3</v>
      </c>
      <c r="K1158" s="92"/>
    </row>
    <row r="1159" spans="1:11" ht="12.5" x14ac:dyDescent="0.25">
      <c r="A1159" s="14" t="s">
        <v>3026</v>
      </c>
      <c r="B1159" s="14" t="s">
        <v>6269</v>
      </c>
      <c r="C1159" s="14" t="s">
        <v>5047</v>
      </c>
      <c r="D1159" s="16">
        <v>45939</v>
      </c>
      <c r="E1159" s="16"/>
      <c r="F1159" s="14" t="s">
        <v>6254</v>
      </c>
      <c r="G1159" s="14" t="s">
        <v>5047</v>
      </c>
      <c r="H1159" s="14" t="s">
        <v>5049</v>
      </c>
      <c r="I1159" s="15">
        <v>800</v>
      </c>
      <c r="J1159" s="77">
        <v>3</v>
      </c>
      <c r="K1159" s="92"/>
    </row>
    <row r="1160" spans="1:11" ht="12.5" x14ac:dyDescent="0.25">
      <c r="A1160" s="14" t="s">
        <v>3026</v>
      </c>
      <c r="B1160" s="14" t="s">
        <v>6275</v>
      </c>
      <c r="C1160" s="14" t="s">
        <v>5108</v>
      </c>
      <c r="D1160" s="16">
        <v>45939</v>
      </c>
      <c r="E1160" s="16"/>
      <c r="F1160" s="14" t="s">
        <v>6254</v>
      </c>
      <c r="G1160" s="14" t="s">
        <v>5108</v>
      </c>
      <c r="H1160" s="14" t="s">
        <v>5109</v>
      </c>
      <c r="I1160" s="15">
        <v>800</v>
      </c>
      <c r="J1160" s="77">
        <v>3</v>
      </c>
      <c r="K1160" s="92"/>
    </row>
    <row r="1161" spans="1:11" ht="12.5" x14ac:dyDescent="0.25">
      <c r="A1161" s="14" t="s">
        <v>3026</v>
      </c>
      <c r="B1161" s="14" t="s">
        <v>6280</v>
      </c>
      <c r="C1161" s="14" t="s">
        <v>5117</v>
      </c>
      <c r="D1161" s="16">
        <v>45939</v>
      </c>
      <c r="E1161" s="16"/>
      <c r="F1161" s="14" t="s">
        <v>6254</v>
      </c>
      <c r="G1161" s="14" t="s">
        <v>5117</v>
      </c>
      <c r="H1161" s="14" t="s">
        <v>5118</v>
      </c>
      <c r="I1161" s="15">
        <v>800</v>
      </c>
      <c r="J1161" s="77">
        <v>3</v>
      </c>
      <c r="K1161" s="92"/>
    </row>
    <row r="1162" spans="1:11" ht="12.5" x14ac:dyDescent="0.25">
      <c r="A1162" s="14" t="s">
        <v>3026</v>
      </c>
      <c r="B1162" s="14" t="s">
        <v>6282</v>
      </c>
      <c r="C1162" s="14" t="s">
        <v>5120</v>
      </c>
      <c r="D1162" s="16">
        <v>45939</v>
      </c>
      <c r="E1162" s="16"/>
      <c r="F1162" s="14" t="s">
        <v>6254</v>
      </c>
      <c r="G1162" s="14" t="s">
        <v>5120</v>
      </c>
      <c r="H1162" s="14" t="s">
        <v>5121</v>
      </c>
      <c r="I1162" s="15">
        <v>800</v>
      </c>
      <c r="J1162" s="77">
        <v>3</v>
      </c>
      <c r="K1162" s="92"/>
    </row>
    <row r="1163" spans="1:11" ht="12.5" x14ac:dyDescent="0.25">
      <c r="A1163" s="14" t="s">
        <v>3026</v>
      </c>
      <c r="B1163" s="14" t="s">
        <v>6284</v>
      </c>
      <c r="C1163" s="14" t="s">
        <v>5123</v>
      </c>
      <c r="D1163" s="16">
        <v>45939</v>
      </c>
      <c r="E1163" s="16"/>
      <c r="F1163" s="14" t="s">
        <v>6254</v>
      </c>
      <c r="G1163" s="14" t="s">
        <v>5123</v>
      </c>
      <c r="H1163" s="14" t="s">
        <v>5124</v>
      </c>
      <c r="I1163" s="15">
        <v>800</v>
      </c>
      <c r="J1163" s="77">
        <v>3</v>
      </c>
      <c r="K1163" s="92"/>
    </row>
    <row r="1164" spans="1:11" ht="12.5" x14ac:dyDescent="0.25">
      <c r="A1164" s="14" t="s">
        <v>3026</v>
      </c>
      <c r="B1164" s="14" t="s">
        <v>6315</v>
      </c>
      <c r="C1164" s="14" t="s">
        <v>6313</v>
      </c>
      <c r="D1164" s="16">
        <v>45939</v>
      </c>
      <c r="E1164" s="16"/>
      <c r="F1164" s="14" t="s">
        <v>6254</v>
      </c>
      <c r="G1164" s="14" t="s">
        <v>6313</v>
      </c>
      <c r="H1164" s="14" t="s">
        <v>6314</v>
      </c>
      <c r="I1164" s="15">
        <v>800</v>
      </c>
      <c r="J1164" s="77">
        <v>3</v>
      </c>
      <c r="K1164" s="92"/>
    </row>
    <row r="1165" spans="1:11" ht="12.5" x14ac:dyDescent="0.25">
      <c r="A1165" s="14" t="s">
        <v>3026</v>
      </c>
      <c r="B1165" s="14" t="s">
        <v>6323</v>
      </c>
      <c r="C1165" s="14" t="s">
        <v>6321</v>
      </c>
      <c r="D1165" s="16">
        <v>45939</v>
      </c>
      <c r="E1165" s="16"/>
      <c r="F1165" s="14" t="s">
        <v>6254</v>
      </c>
      <c r="G1165" s="14" t="s">
        <v>6321</v>
      </c>
      <c r="H1165" s="14" t="s">
        <v>6322</v>
      </c>
      <c r="I1165" s="15">
        <v>800</v>
      </c>
      <c r="J1165" s="77">
        <v>3</v>
      </c>
      <c r="K1165" s="92"/>
    </row>
    <row r="1166" spans="1:11" ht="20" x14ac:dyDescent="0.25">
      <c r="A1166" s="14" t="s">
        <v>3026</v>
      </c>
      <c r="B1166" s="14" t="s">
        <v>6234</v>
      </c>
      <c r="C1166" s="14" t="s">
        <v>3684</v>
      </c>
      <c r="D1166" s="16">
        <v>45939</v>
      </c>
      <c r="E1166" s="16"/>
      <c r="F1166" s="14" t="s">
        <v>6235</v>
      </c>
      <c r="G1166" s="14" t="s">
        <v>4939</v>
      </c>
      <c r="H1166" s="14" t="s">
        <v>4940</v>
      </c>
      <c r="I1166" s="15">
        <v>825</v>
      </c>
      <c r="J1166" s="77">
        <v>3</v>
      </c>
      <c r="K1166" s="92"/>
    </row>
    <row r="1167" spans="1:11" ht="20" x14ac:dyDescent="0.25">
      <c r="A1167" s="14" t="s">
        <v>3026</v>
      </c>
      <c r="B1167" s="14" t="s">
        <v>6088</v>
      </c>
      <c r="C1167" s="14" t="s">
        <v>6089</v>
      </c>
      <c r="D1167" s="16">
        <v>45939</v>
      </c>
      <c r="E1167" s="16"/>
      <c r="F1167" s="14" t="s">
        <v>3139</v>
      </c>
      <c r="G1167" s="14" t="s">
        <v>3484</v>
      </c>
      <c r="H1167" s="14" t="s">
        <v>3460</v>
      </c>
      <c r="I1167" s="15">
        <v>826.9</v>
      </c>
      <c r="J1167" s="77" t="s">
        <v>3473</v>
      </c>
      <c r="K1167" s="92"/>
    </row>
    <row r="1168" spans="1:11" ht="12.5" x14ac:dyDescent="0.25">
      <c r="A1168" s="14" t="s">
        <v>3026</v>
      </c>
      <c r="B1168" s="14" t="s">
        <v>6270</v>
      </c>
      <c r="C1168" s="14" t="s">
        <v>6271</v>
      </c>
      <c r="D1168" s="16">
        <v>45939</v>
      </c>
      <c r="E1168" s="16"/>
      <c r="F1168" s="14" t="s">
        <v>6252</v>
      </c>
      <c r="G1168" s="14" t="s">
        <v>6271</v>
      </c>
      <c r="H1168" s="14" t="s">
        <v>6272</v>
      </c>
      <c r="I1168" s="15">
        <v>900</v>
      </c>
      <c r="J1168" s="77">
        <v>3</v>
      </c>
      <c r="K1168" s="92"/>
    </row>
    <row r="1169" spans="1:11" ht="20" x14ac:dyDescent="0.25">
      <c r="A1169" s="14" t="s">
        <v>3026</v>
      </c>
      <c r="B1169" s="14" t="s">
        <v>5921</v>
      </c>
      <c r="C1169" s="14" t="s">
        <v>5922</v>
      </c>
      <c r="D1169" s="16">
        <v>45939</v>
      </c>
      <c r="E1169" s="16"/>
      <c r="F1169" s="14" t="s">
        <v>5923</v>
      </c>
      <c r="G1169" s="14" t="s">
        <v>3520</v>
      </c>
      <c r="H1169" s="14" t="s">
        <v>3192</v>
      </c>
      <c r="I1169" s="15">
        <v>933.2</v>
      </c>
      <c r="J1169" s="77" t="s">
        <v>3573</v>
      </c>
      <c r="K1169" s="92"/>
    </row>
    <row r="1170" spans="1:11" ht="20" x14ac:dyDescent="0.25">
      <c r="A1170" s="14" t="s">
        <v>3026</v>
      </c>
      <c r="B1170" s="14" t="s">
        <v>6059</v>
      </c>
      <c r="C1170" s="14" t="s">
        <v>6060</v>
      </c>
      <c r="D1170" s="16">
        <v>45939</v>
      </c>
      <c r="E1170" s="16"/>
      <c r="F1170" s="14" t="s">
        <v>6061</v>
      </c>
      <c r="G1170" s="14" t="s">
        <v>3539</v>
      </c>
      <c r="H1170" s="14" t="s">
        <v>3292</v>
      </c>
      <c r="I1170" s="15">
        <v>950</v>
      </c>
      <c r="J1170" s="77">
        <v>3</v>
      </c>
      <c r="K1170" s="92"/>
    </row>
    <row r="1171" spans="1:11" ht="12.5" x14ac:dyDescent="0.25">
      <c r="A1171" s="14" t="s">
        <v>3026</v>
      </c>
      <c r="B1171" s="14" t="s">
        <v>6206</v>
      </c>
      <c r="C1171" s="14" t="s">
        <v>6207</v>
      </c>
      <c r="D1171" s="16">
        <v>45939</v>
      </c>
      <c r="E1171" s="16"/>
      <c r="F1171" s="14" t="s">
        <v>6208</v>
      </c>
      <c r="G1171" s="14" t="s">
        <v>6209</v>
      </c>
      <c r="H1171" s="14" t="s">
        <v>6210</v>
      </c>
      <c r="I1171" s="15">
        <v>960</v>
      </c>
      <c r="J1171" s="77">
        <v>5</v>
      </c>
      <c r="K1171" s="92"/>
    </row>
    <row r="1172" spans="1:11" ht="20" x14ac:dyDescent="0.25">
      <c r="A1172" s="14" t="s">
        <v>3026</v>
      </c>
      <c r="B1172" s="14" t="s">
        <v>6148</v>
      </c>
      <c r="C1172" s="14" t="s">
        <v>6149</v>
      </c>
      <c r="D1172" s="16">
        <v>45939</v>
      </c>
      <c r="E1172" s="16"/>
      <c r="F1172" s="14" t="s">
        <v>3139</v>
      </c>
      <c r="G1172" s="14" t="s">
        <v>3542</v>
      </c>
      <c r="H1172" s="14" t="s">
        <v>3198</v>
      </c>
      <c r="I1172" s="15">
        <v>987.34</v>
      </c>
      <c r="J1172" s="77" t="s">
        <v>3473</v>
      </c>
      <c r="K1172" s="92"/>
    </row>
    <row r="1173" spans="1:11" ht="12.5" x14ac:dyDescent="0.25">
      <c r="A1173" s="14" t="s">
        <v>3026</v>
      </c>
      <c r="B1173" s="14" t="s">
        <v>6251</v>
      </c>
      <c r="C1173" s="14" t="s">
        <v>5082</v>
      </c>
      <c r="D1173" s="16">
        <v>45939</v>
      </c>
      <c r="E1173" s="16"/>
      <c r="F1173" s="14" t="s">
        <v>6252</v>
      </c>
      <c r="G1173" s="14" t="s">
        <v>5082</v>
      </c>
      <c r="H1173" s="14" t="s">
        <v>5083</v>
      </c>
      <c r="I1173" s="15">
        <v>1000</v>
      </c>
      <c r="J1173" s="77">
        <v>3</v>
      </c>
      <c r="K1173" s="92"/>
    </row>
    <row r="1174" spans="1:11" ht="12.5" x14ac:dyDescent="0.25">
      <c r="A1174" s="14" t="s">
        <v>3026</v>
      </c>
      <c r="B1174" s="14" t="s">
        <v>6255</v>
      </c>
      <c r="C1174" s="14" t="s">
        <v>5085</v>
      </c>
      <c r="D1174" s="16">
        <v>45939</v>
      </c>
      <c r="E1174" s="16"/>
      <c r="F1174" s="14" t="s">
        <v>6252</v>
      </c>
      <c r="G1174" s="14" t="s">
        <v>5085</v>
      </c>
      <c r="H1174" s="14" t="s">
        <v>5086</v>
      </c>
      <c r="I1174" s="15">
        <v>1000</v>
      </c>
      <c r="J1174" s="77">
        <v>3</v>
      </c>
      <c r="K1174" s="92"/>
    </row>
    <row r="1175" spans="1:11" ht="12.5" x14ac:dyDescent="0.25">
      <c r="A1175" s="14" t="s">
        <v>3026</v>
      </c>
      <c r="B1175" s="14" t="s">
        <v>6257</v>
      </c>
      <c r="C1175" s="14" t="s">
        <v>5088</v>
      </c>
      <c r="D1175" s="16">
        <v>45939</v>
      </c>
      <c r="E1175" s="16"/>
      <c r="F1175" s="14" t="s">
        <v>6252</v>
      </c>
      <c r="G1175" s="14" t="s">
        <v>5088</v>
      </c>
      <c r="H1175" s="14" t="s">
        <v>5089</v>
      </c>
      <c r="I1175" s="15">
        <v>1000</v>
      </c>
      <c r="J1175" s="77">
        <v>3</v>
      </c>
      <c r="K1175" s="92"/>
    </row>
    <row r="1176" spans="1:11" ht="12.5" x14ac:dyDescent="0.25">
      <c r="A1176" s="14" t="s">
        <v>3026</v>
      </c>
      <c r="B1176" s="14" t="s">
        <v>6259</v>
      </c>
      <c r="C1176" s="14" t="s">
        <v>5091</v>
      </c>
      <c r="D1176" s="16">
        <v>45939</v>
      </c>
      <c r="E1176" s="16"/>
      <c r="F1176" s="14" t="s">
        <v>6252</v>
      </c>
      <c r="G1176" s="14" t="s">
        <v>5091</v>
      </c>
      <c r="H1176" s="14" t="s">
        <v>5092</v>
      </c>
      <c r="I1176" s="15">
        <v>1000</v>
      </c>
      <c r="J1176" s="77">
        <v>3</v>
      </c>
      <c r="K1176" s="92"/>
    </row>
    <row r="1177" spans="1:11" ht="12.5" x14ac:dyDescent="0.25">
      <c r="A1177" s="14" t="s">
        <v>3026</v>
      </c>
      <c r="B1177" s="14" t="s">
        <v>6261</v>
      </c>
      <c r="C1177" s="14" t="s">
        <v>5094</v>
      </c>
      <c r="D1177" s="16">
        <v>45939</v>
      </c>
      <c r="E1177" s="16"/>
      <c r="F1177" s="14" t="s">
        <v>6252</v>
      </c>
      <c r="G1177" s="14" t="s">
        <v>5094</v>
      </c>
      <c r="H1177" s="14" t="s">
        <v>5095</v>
      </c>
      <c r="I1177" s="15">
        <v>1000</v>
      </c>
      <c r="J1177" s="77">
        <v>3</v>
      </c>
      <c r="K1177" s="92"/>
    </row>
    <row r="1178" spans="1:11" ht="12.5" x14ac:dyDescent="0.25">
      <c r="A1178" s="14" t="s">
        <v>3026</v>
      </c>
      <c r="B1178" s="14" t="s">
        <v>6263</v>
      </c>
      <c r="C1178" s="14" t="s">
        <v>5099</v>
      </c>
      <c r="D1178" s="16">
        <v>45939</v>
      </c>
      <c r="E1178" s="16"/>
      <c r="F1178" s="14" t="s">
        <v>6252</v>
      </c>
      <c r="G1178" s="14" t="s">
        <v>5099</v>
      </c>
      <c r="H1178" s="14" t="s">
        <v>5100</v>
      </c>
      <c r="I1178" s="15">
        <v>1000</v>
      </c>
      <c r="J1178" s="77">
        <v>3</v>
      </c>
      <c r="K1178" s="92"/>
    </row>
    <row r="1179" spans="1:11" ht="12.5" x14ac:dyDescent="0.25">
      <c r="A1179" s="14" t="s">
        <v>3026</v>
      </c>
      <c r="B1179" s="14" t="s">
        <v>6265</v>
      </c>
      <c r="C1179" s="14" t="s">
        <v>5102</v>
      </c>
      <c r="D1179" s="16">
        <v>45939</v>
      </c>
      <c r="E1179" s="16"/>
      <c r="F1179" s="14" t="s">
        <v>6252</v>
      </c>
      <c r="G1179" s="14" t="s">
        <v>5102</v>
      </c>
      <c r="H1179" s="14" t="s">
        <v>5103</v>
      </c>
      <c r="I1179" s="15">
        <v>1000</v>
      </c>
      <c r="J1179" s="77">
        <v>3</v>
      </c>
      <c r="K1179" s="92"/>
    </row>
    <row r="1180" spans="1:11" ht="12.5" x14ac:dyDescent="0.25">
      <c r="A1180" s="14" t="s">
        <v>3026</v>
      </c>
      <c r="B1180" s="14" t="s">
        <v>6267</v>
      </c>
      <c r="C1180" s="14" t="s">
        <v>5105</v>
      </c>
      <c r="D1180" s="16">
        <v>45939</v>
      </c>
      <c r="E1180" s="16"/>
      <c r="F1180" s="14" t="s">
        <v>6252</v>
      </c>
      <c r="G1180" s="14" t="s">
        <v>5105</v>
      </c>
      <c r="H1180" s="14" t="s">
        <v>5106</v>
      </c>
      <c r="I1180" s="15">
        <v>1000</v>
      </c>
      <c r="J1180" s="77">
        <v>3</v>
      </c>
      <c r="K1180" s="92"/>
    </row>
    <row r="1181" spans="1:11" ht="12.5" x14ac:dyDescent="0.25">
      <c r="A1181" s="14" t="s">
        <v>3026</v>
      </c>
      <c r="B1181" s="14" t="s">
        <v>6274</v>
      </c>
      <c r="C1181" s="14" t="s">
        <v>5108</v>
      </c>
      <c r="D1181" s="16">
        <v>45939</v>
      </c>
      <c r="E1181" s="16"/>
      <c r="F1181" s="14" t="s">
        <v>6252</v>
      </c>
      <c r="G1181" s="14" t="s">
        <v>5108</v>
      </c>
      <c r="H1181" s="14" t="s">
        <v>5109</v>
      </c>
      <c r="I1181" s="15">
        <v>1000</v>
      </c>
      <c r="J1181" s="77">
        <v>3</v>
      </c>
      <c r="K1181" s="92"/>
    </row>
    <row r="1182" spans="1:11" ht="12.5" x14ac:dyDescent="0.25">
      <c r="A1182" s="14" t="s">
        <v>3026</v>
      </c>
      <c r="B1182" s="14" t="s">
        <v>6276</v>
      </c>
      <c r="C1182" s="14" t="s">
        <v>5111</v>
      </c>
      <c r="D1182" s="16">
        <v>45939</v>
      </c>
      <c r="E1182" s="16"/>
      <c r="F1182" s="14" t="s">
        <v>6252</v>
      </c>
      <c r="G1182" s="14" t="s">
        <v>5111</v>
      </c>
      <c r="H1182" s="14" t="s">
        <v>5112</v>
      </c>
      <c r="I1182" s="15">
        <v>1000</v>
      </c>
      <c r="J1182" s="77">
        <v>3</v>
      </c>
      <c r="K1182" s="92"/>
    </row>
    <row r="1183" spans="1:11" ht="12.5" x14ac:dyDescent="0.25">
      <c r="A1183" s="14" t="s">
        <v>3026</v>
      </c>
      <c r="B1183" s="14" t="s">
        <v>6278</v>
      </c>
      <c r="C1183" s="14" t="s">
        <v>5114</v>
      </c>
      <c r="D1183" s="16">
        <v>45939</v>
      </c>
      <c r="E1183" s="16"/>
      <c r="F1183" s="14" t="s">
        <v>6252</v>
      </c>
      <c r="G1183" s="14" t="s">
        <v>5114</v>
      </c>
      <c r="H1183" s="14" t="s">
        <v>5115</v>
      </c>
      <c r="I1183" s="15">
        <v>1000</v>
      </c>
      <c r="J1183" s="77">
        <v>3</v>
      </c>
      <c r="K1183" s="92"/>
    </row>
    <row r="1184" spans="1:11" ht="12.5" x14ac:dyDescent="0.25">
      <c r="A1184" s="14" t="s">
        <v>3026</v>
      </c>
      <c r="B1184" s="14" t="s">
        <v>6279</v>
      </c>
      <c r="C1184" s="14" t="s">
        <v>5117</v>
      </c>
      <c r="D1184" s="16">
        <v>45939</v>
      </c>
      <c r="E1184" s="16"/>
      <c r="F1184" s="14" t="s">
        <v>6252</v>
      </c>
      <c r="G1184" s="14" t="s">
        <v>5117</v>
      </c>
      <c r="H1184" s="14" t="s">
        <v>5118</v>
      </c>
      <c r="I1184" s="15">
        <v>1000</v>
      </c>
      <c r="J1184" s="77">
        <v>3</v>
      </c>
      <c r="K1184" s="92"/>
    </row>
    <row r="1185" spans="1:11" ht="12.5" x14ac:dyDescent="0.25">
      <c r="A1185" s="14" t="s">
        <v>3026</v>
      </c>
      <c r="B1185" s="14" t="s">
        <v>6281</v>
      </c>
      <c r="C1185" s="14" t="s">
        <v>5120</v>
      </c>
      <c r="D1185" s="16">
        <v>45939</v>
      </c>
      <c r="E1185" s="16"/>
      <c r="F1185" s="14" t="s">
        <v>6252</v>
      </c>
      <c r="G1185" s="14" t="s">
        <v>5120</v>
      </c>
      <c r="H1185" s="14" t="s">
        <v>5121</v>
      </c>
      <c r="I1185" s="15">
        <v>1000</v>
      </c>
      <c r="J1185" s="77">
        <v>3</v>
      </c>
      <c r="K1185" s="92"/>
    </row>
    <row r="1186" spans="1:11" ht="12.5" x14ac:dyDescent="0.25">
      <c r="A1186" s="14" t="s">
        <v>3026</v>
      </c>
      <c r="B1186" s="14" t="s">
        <v>6283</v>
      </c>
      <c r="C1186" s="14" t="s">
        <v>5123</v>
      </c>
      <c r="D1186" s="16">
        <v>45939</v>
      </c>
      <c r="E1186" s="16"/>
      <c r="F1186" s="14" t="s">
        <v>6252</v>
      </c>
      <c r="G1186" s="14" t="s">
        <v>5123</v>
      </c>
      <c r="H1186" s="14" t="s">
        <v>5124</v>
      </c>
      <c r="I1186" s="15">
        <v>1000</v>
      </c>
      <c r="J1186" s="77">
        <v>3</v>
      </c>
      <c r="K1186" s="92"/>
    </row>
    <row r="1187" spans="1:11" ht="12.5" x14ac:dyDescent="0.25">
      <c r="A1187" s="14" t="s">
        <v>3026</v>
      </c>
      <c r="B1187" s="14" t="s">
        <v>6286</v>
      </c>
      <c r="C1187" s="14" t="s">
        <v>5126</v>
      </c>
      <c r="D1187" s="16">
        <v>45939</v>
      </c>
      <c r="E1187" s="16"/>
      <c r="F1187" s="14" t="s">
        <v>6252</v>
      </c>
      <c r="G1187" s="14" t="s">
        <v>5126</v>
      </c>
      <c r="H1187" s="14" t="s">
        <v>6287</v>
      </c>
      <c r="I1187" s="15">
        <v>1000</v>
      </c>
      <c r="J1187" s="77">
        <v>3</v>
      </c>
      <c r="K1187" s="92"/>
    </row>
    <row r="1188" spans="1:11" ht="12.5" x14ac:dyDescent="0.25">
      <c r="A1188" s="14" t="s">
        <v>3026</v>
      </c>
      <c r="B1188" s="14" t="s">
        <v>6288</v>
      </c>
      <c r="C1188" s="14" t="s">
        <v>6289</v>
      </c>
      <c r="D1188" s="16">
        <v>45939</v>
      </c>
      <c r="E1188" s="16"/>
      <c r="F1188" s="14" t="s">
        <v>6252</v>
      </c>
      <c r="G1188" s="14" t="s">
        <v>6289</v>
      </c>
      <c r="H1188" s="14" t="s">
        <v>6290</v>
      </c>
      <c r="I1188" s="15">
        <v>1000</v>
      </c>
      <c r="J1188" s="77">
        <v>3</v>
      </c>
      <c r="K1188" s="92"/>
    </row>
    <row r="1189" spans="1:11" ht="12.5" x14ac:dyDescent="0.25">
      <c r="A1189" s="14" t="s">
        <v>3026</v>
      </c>
      <c r="B1189" s="14" t="s">
        <v>6292</v>
      </c>
      <c r="C1189" s="14" t="s">
        <v>5128</v>
      </c>
      <c r="D1189" s="16">
        <v>45939</v>
      </c>
      <c r="E1189" s="16"/>
      <c r="F1189" s="14" t="s">
        <v>6252</v>
      </c>
      <c r="G1189" s="14" t="s">
        <v>5128</v>
      </c>
      <c r="H1189" s="14" t="s">
        <v>5129</v>
      </c>
      <c r="I1189" s="15">
        <v>1000</v>
      </c>
      <c r="J1189" s="77">
        <v>3</v>
      </c>
      <c r="K1189" s="92"/>
    </row>
    <row r="1190" spans="1:11" ht="12.5" x14ac:dyDescent="0.25">
      <c r="A1190" s="14" t="s">
        <v>3026</v>
      </c>
      <c r="B1190" s="14" t="s">
        <v>6294</v>
      </c>
      <c r="C1190" s="14" t="s">
        <v>5131</v>
      </c>
      <c r="D1190" s="16">
        <v>45939</v>
      </c>
      <c r="E1190" s="16"/>
      <c r="F1190" s="14" t="s">
        <v>6252</v>
      </c>
      <c r="G1190" s="14" t="s">
        <v>5131</v>
      </c>
      <c r="H1190" s="14" t="s">
        <v>6295</v>
      </c>
      <c r="I1190" s="15">
        <v>1000</v>
      </c>
      <c r="J1190" s="77">
        <v>3</v>
      </c>
      <c r="K1190" s="92"/>
    </row>
    <row r="1191" spans="1:11" ht="12.5" x14ac:dyDescent="0.25">
      <c r="A1191" s="14" t="s">
        <v>3026</v>
      </c>
      <c r="B1191" s="14" t="s">
        <v>6297</v>
      </c>
      <c r="C1191" s="14" t="s">
        <v>6298</v>
      </c>
      <c r="D1191" s="16">
        <v>45939</v>
      </c>
      <c r="E1191" s="16"/>
      <c r="F1191" s="14" t="s">
        <v>6252</v>
      </c>
      <c r="G1191" s="14" t="s">
        <v>6298</v>
      </c>
      <c r="H1191" s="14" t="s">
        <v>6299</v>
      </c>
      <c r="I1191" s="15">
        <v>1000</v>
      </c>
      <c r="J1191" s="77">
        <v>3</v>
      </c>
      <c r="K1191" s="92"/>
    </row>
    <row r="1192" spans="1:11" ht="12.5" x14ac:dyDescent="0.25">
      <c r="A1192" s="14" t="s">
        <v>3026</v>
      </c>
      <c r="B1192" s="14" t="s">
        <v>6303</v>
      </c>
      <c r="C1192" s="14" t="s">
        <v>6304</v>
      </c>
      <c r="D1192" s="16">
        <v>45939</v>
      </c>
      <c r="E1192" s="16"/>
      <c r="F1192" s="14" t="s">
        <v>6252</v>
      </c>
      <c r="G1192" s="14" t="s">
        <v>6304</v>
      </c>
      <c r="H1192" s="14" t="s">
        <v>6305</v>
      </c>
      <c r="I1192" s="15">
        <v>1000</v>
      </c>
      <c r="J1192" s="77">
        <v>3</v>
      </c>
      <c r="K1192" s="92"/>
    </row>
    <row r="1193" spans="1:11" ht="12.5" x14ac:dyDescent="0.25">
      <c r="A1193" s="14" t="s">
        <v>3026</v>
      </c>
      <c r="B1193" s="14" t="s">
        <v>6310</v>
      </c>
      <c r="C1193" s="14" t="s">
        <v>5133</v>
      </c>
      <c r="D1193" s="16">
        <v>45939</v>
      </c>
      <c r="E1193" s="16"/>
      <c r="F1193" s="14" t="s">
        <v>6252</v>
      </c>
      <c r="G1193" s="14" t="s">
        <v>5133</v>
      </c>
      <c r="H1193" s="14" t="s">
        <v>5134</v>
      </c>
      <c r="I1193" s="15">
        <v>1000</v>
      </c>
      <c r="J1193" s="77">
        <v>3</v>
      </c>
      <c r="K1193" s="92"/>
    </row>
    <row r="1194" spans="1:11" ht="12.5" x14ac:dyDescent="0.25">
      <c r="A1194" s="14" t="s">
        <v>3026</v>
      </c>
      <c r="B1194" s="14" t="s">
        <v>6312</v>
      </c>
      <c r="C1194" s="14" t="s">
        <v>6313</v>
      </c>
      <c r="D1194" s="16">
        <v>45939</v>
      </c>
      <c r="E1194" s="16"/>
      <c r="F1194" s="14" t="s">
        <v>6252</v>
      </c>
      <c r="G1194" s="14" t="s">
        <v>6313</v>
      </c>
      <c r="H1194" s="14" t="s">
        <v>6314</v>
      </c>
      <c r="I1194" s="15">
        <v>1000</v>
      </c>
      <c r="J1194" s="77">
        <v>3</v>
      </c>
      <c r="K1194" s="92"/>
    </row>
    <row r="1195" spans="1:11" ht="12.5" x14ac:dyDescent="0.25">
      <c r="A1195" s="14" t="s">
        <v>3026</v>
      </c>
      <c r="B1195" s="14" t="s">
        <v>6317</v>
      </c>
      <c r="C1195" s="14" t="s">
        <v>6318</v>
      </c>
      <c r="D1195" s="16">
        <v>45939</v>
      </c>
      <c r="E1195" s="16"/>
      <c r="F1195" s="14" t="s">
        <v>6252</v>
      </c>
      <c r="G1195" s="14" t="s">
        <v>6318</v>
      </c>
      <c r="H1195" s="14" t="s">
        <v>6319</v>
      </c>
      <c r="I1195" s="15">
        <v>1000</v>
      </c>
      <c r="J1195" s="77">
        <v>3</v>
      </c>
      <c r="K1195" s="92"/>
    </row>
    <row r="1196" spans="1:11" ht="12.5" x14ac:dyDescent="0.25">
      <c r="A1196" s="14" t="s">
        <v>3026</v>
      </c>
      <c r="B1196" s="14" t="s">
        <v>6320</v>
      </c>
      <c r="C1196" s="14" t="s">
        <v>6321</v>
      </c>
      <c r="D1196" s="16">
        <v>45939</v>
      </c>
      <c r="E1196" s="16"/>
      <c r="F1196" s="14" t="s">
        <v>6252</v>
      </c>
      <c r="G1196" s="14" t="s">
        <v>6321</v>
      </c>
      <c r="H1196" s="14" t="s">
        <v>6322</v>
      </c>
      <c r="I1196" s="15">
        <v>1000</v>
      </c>
      <c r="J1196" s="77">
        <v>3</v>
      </c>
      <c r="K1196" s="92"/>
    </row>
    <row r="1197" spans="1:11" ht="12.5" x14ac:dyDescent="0.25">
      <c r="A1197" s="14" t="s">
        <v>3026</v>
      </c>
      <c r="B1197" s="14" t="s">
        <v>6324</v>
      </c>
      <c r="C1197" s="14" t="s">
        <v>6325</v>
      </c>
      <c r="D1197" s="16">
        <v>45939</v>
      </c>
      <c r="E1197" s="16"/>
      <c r="F1197" s="14" t="s">
        <v>6252</v>
      </c>
      <c r="G1197" s="14" t="s">
        <v>6325</v>
      </c>
      <c r="H1197" s="14" t="s">
        <v>6326</v>
      </c>
      <c r="I1197" s="15">
        <v>1000</v>
      </c>
      <c r="J1197" s="77">
        <v>3</v>
      </c>
      <c r="K1197" s="92"/>
    </row>
    <row r="1198" spans="1:11" ht="12.5" x14ac:dyDescent="0.25">
      <c r="A1198" s="14" t="s">
        <v>3026</v>
      </c>
      <c r="B1198" s="14" t="s">
        <v>6193</v>
      </c>
      <c r="C1198" s="14" t="s">
        <v>6194</v>
      </c>
      <c r="D1198" s="16">
        <v>45939</v>
      </c>
      <c r="E1198" s="16"/>
      <c r="F1198" s="14" t="s">
        <v>6195</v>
      </c>
      <c r="G1198" s="14" t="s">
        <v>6196</v>
      </c>
      <c r="H1198" s="14" t="s">
        <v>6197</v>
      </c>
      <c r="I1198" s="15">
        <v>1038</v>
      </c>
      <c r="J1198" s="77" t="s">
        <v>3573</v>
      </c>
      <c r="K1198" s="92"/>
    </row>
    <row r="1199" spans="1:11" ht="12.5" x14ac:dyDescent="0.25">
      <c r="A1199" s="14" t="s">
        <v>3026</v>
      </c>
      <c r="B1199" s="14" t="s">
        <v>6193</v>
      </c>
      <c r="C1199" s="14" t="s">
        <v>6194</v>
      </c>
      <c r="D1199" s="16">
        <v>45939</v>
      </c>
      <c r="E1199" s="16"/>
      <c r="F1199" s="14" t="s">
        <v>6198</v>
      </c>
      <c r="G1199" s="14" t="s">
        <v>6196</v>
      </c>
      <c r="H1199" s="14" t="s">
        <v>6197</v>
      </c>
      <c r="I1199" s="15">
        <v>1038</v>
      </c>
      <c r="J1199" s="77" t="s">
        <v>3573</v>
      </c>
      <c r="K1199" s="92"/>
    </row>
    <row r="1200" spans="1:11" ht="20" x14ac:dyDescent="0.25">
      <c r="A1200" s="14" t="s">
        <v>3026</v>
      </c>
      <c r="B1200" s="14" t="s">
        <v>6112</v>
      </c>
      <c r="C1200" s="14" t="s">
        <v>6113</v>
      </c>
      <c r="D1200" s="16">
        <v>45939</v>
      </c>
      <c r="E1200" s="16"/>
      <c r="F1200" s="14" t="s">
        <v>3139</v>
      </c>
      <c r="G1200" s="14" t="s">
        <v>3504</v>
      </c>
      <c r="H1200" s="14" t="s">
        <v>3189</v>
      </c>
      <c r="I1200" s="15">
        <v>1075.79</v>
      </c>
      <c r="J1200" s="77" t="s">
        <v>3473</v>
      </c>
      <c r="K1200" s="92"/>
    </row>
    <row r="1201" spans="1:11" ht="20" x14ac:dyDescent="0.25">
      <c r="A1201" s="14" t="s">
        <v>3026</v>
      </c>
      <c r="B1201" s="14" t="s">
        <v>5912</v>
      </c>
      <c r="C1201" s="14" t="s">
        <v>5913</v>
      </c>
      <c r="D1201" s="16">
        <v>45939</v>
      </c>
      <c r="E1201" s="16"/>
      <c r="F1201" s="14" t="s">
        <v>5914</v>
      </c>
      <c r="G1201" s="14" t="s">
        <v>3509</v>
      </c>
      <c r="H1201" s="14" t="s">
        <v>3118</v>
      </c>
      <c r="I1201" s="15">
        <v>1140</v>
      </c>
      <c r="J1201" s="77" t="s">
        <v>3573</v>
      </c>
      <c r="K1201" s="92"/>
    </row>
    <row r="1202" spans="1:11" ht="12.5" x14ac:dyDescent="0.25">
      <c r="A1202" s="14" t="s">
        <v>3026</v>
      </c>
      <c r="B1202" s="14" t="s">
        <v>6036</v>
      </c>
      <c r="C1202" s="14" t="s">
        <v>6037</v>
      </c>
      <c r="D1202" s="16">
        <v>45939</v>
      </c>
      <c r="E1202" s="16"/>
      <c r="F1202" s="14" t="s">
        <v>6038</v>
      </c>
      <c r="G1202" s="14" t="s">
        <v>2736</v>
      </c>
      <c r="H1202" s="14" t="s">
        <v>6039</v>
      </c>
      <c r="I1202" s="15">
        <v>1200</v>
      </c>
      <c r="J1202" s="77">
        <v>3</v>
      </c>
      <c r="K1202" s="92"/>
    </row>
    <row r="1203" spans="1:11" ht="20" x14ac:dyDescent="0.25">
      <c r="A1203" s="14" t="s">
        <v>3026</v>
      </c>
      <c r="B1203" s="14" t="s">
        <v>5988</v>
      </c>
      <c r="C1203" s="14" t="s">
        <v>5989</v>
      </c>
      <c r="D1203" s="16">
        <v>45939</v>
      </c>
      <c r="E1203" s="16"/>
      <c r="F1203" s="14" t="s">
        <v>5990</v>
      </c>
      <c r="G1203" s="14" t="s">
        <v>5991</v>
      </c>
      <c r="H1203" s="14" t="s">
        <v>5992</v>
      </c>
      <c r="I1203" s="15">
        <v>1208.04</v>
      </c>
      <c r="J1203" s="77" t="s">
        <v>3573</v>
      </c>
      <c r="K1203" s="92"/>
    </row>
    <row r="1204" spans="1:11" ht="20" x14ac:dyDescent="0.25">
      <c r="A1204" s="14" t="s">
        <v>3026</v>
      </c>
      <c r="B1204" s="14" t="s">
        <v>5980</v>
      </c>
      <c r="C1204" s="14" t="s">
        <v>5981</v>
      </c>
      <c r="D1204" s="16">
        <v>45939</v>
      </c>
      <c r="E1204" s="16"/>
      <c r="F1204" s="14" t="s">
        <v>5982</v>
      </c>
      <c r="G1204" s="14" t="s">
        <v>4012</v>
      </c>
      <c r="H1204" s="14" t="s">
        <v>4013</v>
      </c>
      <c r="I1204" s="15">
        <v>1230</v>
      </c>
      <c r="J1204" s="77" t="s">
        <v>3573</v>
      </c>
      <c r="K1204" s="92"/>
    </row>
    <row r="1205" spans="1:11" ht="20" x14ac:dyDescent="0.25">
      <c r="A1205" s="14" t="s">
        <v>3026</v>
      </c>
      <c r="B1205" s="14" t="s">
        <v>6045</v>
      </c>
      <c r="C1205" s="14" t="s">
        <v>6046</v>
      </c>
      <c r="D1205" s="16">
        <v>45939</v>
      </c>
      <c r="E1205" s="16"/>
      <c r="F1205" s="14" t="s">
        <v>6047</v>
      </c>
      <c r="G1205" s="14" t="s">
        <v>4473</v>
      </c>
      <c r="H1205" s="14" t="s">
        <v>4474</v>
      </c>
      <c r="I1205" s="15">
        <v>1249.0999999999999</v>
      </c>
      <c r="J1205" s="77">
        <v>5</v>
      </c>
      <c r="K1205" s="92"/>
    </row>
    <row r="1206" spans="1:11" ht="20" x14ac:dyDescent="0.25">
      <c r="A1206" s="14" t="s">
        <v>3026</v>
      </c>
      <c r="B1206" s="14" t="s">
        <v>6136</v>
      </c>
      <c r="C1206" s="14" t="s">
        <v>6137</v>
      </c>
      <c r="D1206" s="16">
        <v>45939</v>
      </c>
      <c r="E1206" s="16"/>
      <c r="F1206" s="14" t="s">
        <v>3139</v>
      </c>
      <c r="G1206" s="14" t="s">
        <v>3531</v>
      </c>
      <c r="H1206" s="14" t="s">
        <v>3195</v>
      </c>
      <c r="I1206" s="15">
        <v>1295.8800000000001</v>
      </c>
      <c r="J1206" s="77" t="s">
        <v>3473</v>
      </c>
      <c r="K1206" s="92"/>
    </row>
    <row r="1207" spans="1:11" ht="20" x14ac:dyDescent="0.25">
      <c r="A1207" s="14" t="s">
        <v>3026</v>
      </c>
      <c r="B1207" s="14" t="s">
        <v>6102</v>
      </c>
      <c r="C1207" s="14" t="s">
        <v>6103</v>
      </c>
      <c r="D1207" s="16">
        <v>45939</v>
      </c>
      <c r="E1207" s="16"/>
      <c r="F1207" s="14" t="s">
        <v>3139</v>
      </c>
      <c r="G1207" s="14" t="s">
        <v>3498</v>
      </c>
      <c r="H1207" s="14" t="s">
        <v>3308</v>
      </c>
      <c r="I1207" s="15">
        <v>1297.04</v>
      </c>
      <c r="J1207" s="77" t="s">
        <v>3473</v>
      </c>
      <c r="K1207" s="92"/>
    </row>
    <row r="1208" spans="1:11" ht="12.5" x14ac:dyDescent="0.25">
      <c r="A1208" s="14" t="s">
        <v>3026</v>
      </c>
      <c r="B1208" s="14" t="s">
        <v>5946</v>
      </c>
      <c r="C1208" s="14" t="s">
        <v>5947</v>
      </c>
      <c r="D1208" s="16">
        <v>45939</v>
      </c>
      <c r="E1208" s="16"/>
      <c r="F1208" s="14" t="s">
        <v>5948</v>
      </c>
      <c r="G1208" s="14" t="s">
        <v>5949</v>
      </c>
      <c r="H1208" s="14" t="s">
        <v>3396</v>
      </c>
      <c r="I1208" s="15">
        <v>1320</v>
      </c>
      <c r="J1208" s="77" t="s">
        <v>3573</v>
      </c>
      <c r="K1208" s="92"/>
    </row>
    <row r="1209" spans="1:11" ht="20" x14ac:dyDescent="0.25">
      <c r="A1209" s="14" t="s">
        <v>3026</v>
      </c>
      <c r="B1209" s="14" t="s">
        <v>6092</v>
      </c>
      <c r="C1209" s="14" t="s">
        <v>6093</v>
      </c>
      <c r="D1209" s="16">
        <v>45939</v>
      </c>
      <c r="E1209" s="16"/>
      <c r="F1209" s="14" t="s">
        <v>3139</v>
      </c>
      <c r="G1209" s="14" t="s">
        <v>3487</v>
      </c>
      <c r="H1209" s="14" t="s">
        <v>3227</v>
      </c>
      <c r="I1209" s="15">
        <v>1349.24</v>
      </c>
      <c r="J1209" s="77" t="s">
        <v>3473</v>
      </c>
      <c r="K1209" s="92"/>
    </row>
    <row r="1210" spans="1:11" ht="20" x14ac:dyDescent="0.25">
      <c r="A1210" s="14" t="s">
        <v>3026</v>
      </c>
      <c r="B1210" s="14" t="s">
        <v>5955</v>
      </c>
      <c r="C1210" s="14" t="s">
        <v>5956</v>
      </c>
      <c r="D1210" s="16">
        <v>45939</v>
      </c>
      <c r="E1210" s="16"/>
      <c r="F1210" s="14" t="s">
        <v>5957</v>
      </c>
      <c r="G1210" s="14" t="s">
        <v>3371</v>
      </c>
      <c r="H1210" s="14" t="s">
        <v>3949</v>
      </c>
      <c r="I1210" s="15">
        <v>1414</v>
      </c>
      <c r="J1210" s="77" t="s">
        <v>3573</v>
      </c>
      <c r="K1210" s="92"/>
    </row>
    <row r="1211" spans="1:11" ht="20" x14ac:dyDescent="0.25">
      <c r="A1211" s="14" t="s">
        <v>3026</v>
      </c>
      <c r="B1211" s="14" t="s">
        <v>6239</v>
      </c>
      <c r="C1211" s="14" t="s">
        <v>3842</v>
      </c>
      <c r="D1211" s="16">
        <v>45939</v>
      </c>
      <c r="E1211" s="16"/>
      <c r="F1211" s="14" t="s">
        <v>6240</v>
      </c>
      <c r="G1211" s="14" t="s">
        <v>4976</v>
      </c>
      <c r="H1211" s="14" t="s">
        <v>4977</v>
      </c>
      <c r="I1211" s="15">
        <v>1500</v>
      </c>
      <c r="J1211" s="77">
        <v>3</v>
      </c>
      <c r="K1211" s="92"/>
    </row>
    <row r="1212" spans="1:11" ht="20" x14ac:dyDescent="0.25">
      <c r="A1212" s="14" t="s">
        <v>3026</v>
      </c>
      <c r="B1212" s="14" t="s">
        <v>6163</v>
      </c>
      <c r="C1212" s="14" t="s">
        <v>6164</v>
      </c>
      <c r="D1212" s="16">
        <v>45939</v>
      </c>
      <c r="E1212" s="16"/>
      <c r="F1212" s="14" t="s">
        <v>3139</v>
      </c>
      <c r="G1212" s="14" t="s">
        <v>4692</v>
      </c>
      <c r="H1212" s="14" t="s">
        <v>3203</v>
      </c>
      <c r="I1212" s="15">
        <v>1586.75</v>
      </c>
      <c r="J1212" s="77" t="s">
        <v>3473</v>
      </c>
      <c r="K1212" s="92"/>
    </row>
    <row r="1213" spans="1:11" ht="20" x14ac:dyDescent="0.25">
      <c r="A1213" s="14" t="s">
        <v>3026</v>
      </c>
      <c r="B1213" s="14" t="s">
        <v>6167</v>
      </c>
      <c r="C1213" s="14" t="s">
        <v>6168</v>
      </c>
      <c r="D1213" s="16">
        <v>45939</v>
      </c>
      <c r="E1213" s="16"/>
      <c r="F1213" s="14" t="s">
        <v>3139</v>
      </c>
      <c r="G1213" s="14" t="s">
        <v>3560</v>
      </c>
      <c r="H1213" s="14" t="s">
        <v>3205</v>
      </c>
      <c r="I1213" s="15">
        <v>1619.76</v>
      </c>
      <c r="J1213" s="77" t="s">
        <v>3473</v>
      </c>
      <c r="K1213" s="92"/>
    </row>
    <row r="1214" spans="1:11" ht="20" x14ac:dyDescent="0.25">
      <c r="A1214" s="14" t="s">
        <v>3026</v>
      </c>
      <c r="B1214" s="14" t="s">
        <v>6171</v>
      </c>
      <c r="C1214" s="14" t="s">
        <v>6172</v>
      </c>
      <c r="D1214" s="16">
        <v>45939</v>
      </c>
      <c r="E1214" s="16"/>
      <c r="F1214" s="14" t="s">
        <v>3139</v>
      </c>
      <c r="G1214" s="14" t="s">
        <v>3565</v>
      </c>
      <c r="H1214" s="14" t="s">
        <v>3206</v>
      </c>
      <c r="I1214" s="15">
        <v>1645.6</v>
      </c>
      <c r="J1214" s="77" t="s">
        <v>3473</v>
      </c>
      <c r="K1214" s="92"/>
    </row>
    <row r="1215" spans="1:11" ht="20" x14ac:dyDescent="0.25">
      <c r="A1215" s="14" t="s">
        <v>3026</v>
      </c>
      <c r="B1215" s="14" t="s">
        <v>5927</v>
      </c>
      <c r="C1215" s="14" t="s">
        <v>5928</v>
      </c>
      <c r="D1215" s="16">
        <v>45939</v>
      </c>
      <c r="E1215" s="16"/>
      <c r="F1215" s="14" t="s">
        <v>5929</v>
      </c>
      <c r="G1215" s="14" t="s">
        <v>3520</v>
      </c>
      <c r="H1215" s="14" t="s">
        <v>3192</v>
      </c>
      <c r="I1215" s="15">
        <v>1734.8</v>
      </c>
      <c r="J1215" s="77" t="s">
        <v>3573</v>
      </c>
      <c r="K1215" s="92"/>
    </row>
    <row r="1216" spans="1:11" ht="12.5" x14ac:dyDescent="0.25">
      <c r="A1216" s="14" t="s">
        <v>3026</v>
      </c>
      <c r="B1216" s="14" t="s">
        <v>5918</v>
      </c>
      <c r="C1216" s="14" t="s">
        <v>5919</v>
      </c>
      <c r="D1216" s="16">
        <v>45939</v>
      </c>
      <c r="E1216" s="16"/>
      <c r="F1216" s="14" t="s">
        <v>5920</v>
      </c>
      <c r="G1216" s="14" t="s">
        <v>3520</v>
      </c>
      <c r="H1216" s="14" t="s">
        <v>3192</v>
      </c>
      <c r="I1216" s="15">
        <v>1790</v>
      </c>
      <c r="J1216" s="77" t="s">
        <v>3573</v>
      </c>
      <c r="K1216" s="92"/>
    </row>
    <row r="1217" spans="1:11" ht="20" x14ac:dyDescent="0.25">
      <c r="A1217" s="14" t="s">
        <v>3026</v>
      </c>
      <c r="B1217" s="14" t="s">
        <v>5943</v>
      </c>
      <c r="C1217" s="14" t="s">
        <v>5944</v>
      </c>
      <c r="D1217" s="16">
        <v>45939</v>
      </c>
      <c r="E1217" s="16"/>
      <c r="F1217" s="14" t="s">
        <v>5237</v>
      </c>
      <c r="G1217" s="14" t="s">
        <v>3354</v>
      </c>
      <c r="H1217" s="14" t="s">
        <v>5945</v>
      </c>
      <c r="I1217" s="15">
        <v>1800</v>
      </c>
      <c r="J1217" s="77" t="s">
        <v>3573</v>
      </c>
      <c r="K1217" s="92"/>
    </row>
    <row r="1218" spans="1:11" ht="12.5" x14ac:dyDescent="0.25">
      <c r="A1218" s="14" t="s">
        <v>3026</v>
      </c>
      <c r="B1218" s="14" t="s">
        <v>5972</v>
      </c>
      <c r="C1218" s="14" t="s">
        <v>5973</v>
      </c>
      <c r="D1218" s="16">
        <v>45939</v>
      </c>
      <c r="E1218" s="16"/>
      <c r="F1218" s="14" t="s">
        <v>3333</v>
      </c>
      <c r="G1218" s="14" t="s">
        <v>5974</v>
      </c>
      <c r="H1218" s="14" t="s">
        <v>3334</v>
      </c>
      <c r="I1218" s="15">
        <v>1906.5</v>
      </c>
      <c r="J1218" s="77" t="s">
        <v>3573</v>
      </c>
      <c r="K1218" s="92"/>
    </row>
    <row r="1219" spans="1:11" ht="20" x14ac:dyDescent="0.25">
      <c r="A1219" s="14" t="s">
        <v>3026</v>
      </c>
      <c r="B1219" s="14" t="s">
        <v>6084</v>
      </c>
      <c r="C1219" s="14" t="s">
        <v>6085</v>
      </c>
      <c r="D1219" s="16">
        <v>45939</v>
      </c>
      <c r="E1219" s="16"/>
      <c r="F1219" s="14" t="s">
        <v>3139</v>
      </c>
      <c r="G1219" s="14" t="s">
        <v>3479</v>
      </c>
      <c r="H1219" s="14" t="s">
        <v>3294</v>
      </c>
      <c r="I1219" s="15">
        <v>2022.14</v>
      </c>
      <c r="J1219" s="77" t="s">
        <v>3473</v>
      </c>
      <c r="K1219" s="92"/>
    </row>
    <row r="1220" spans="1:11" ht="20" x14ac:dyDescent="0.25">
      <c r="A1220" s="14" t="s">
        <v>3026</v>
      </c>
      <c r="B1220" s="14" t="s">
        <v>6243</v>
      </c>
      <c r="C1220" s="14">
        <v>411028965</v>
      </c>
      <c r="D1220" s="16">
        <v>45939</v>
      </c>
      <c r="E1220" s="16"/>
      <c r="F1220" s="14" t="s">
        <v>6244</v>
      </c>
      <c r="G1220" s="14" t="s">
        <v>6245</v>
      </c>
      <c r="H1220" s="14" t="s">
        <v>6246</v>
      </c>
      <c r="I1220" s="15">
        <v>2128.1</v>
      </c>
      <c r="J1220" s="77">
        <v>5</v>
      </c>
      <c r="K1220" s="92"/>
    </row>
    <row r="1221" spans="1:11" ht="20" x14ac:dyDescent="0.25">
      <c r="A1221" s="14" t="s">
        <v>3026</v>
      </c>
      <c r="B1221" s="14" t="s">
        <v>6056</v>
      </c>
      <c r="C1221" s="14" t="s">
        <v>6057</v>
      </c>
      <c r="D1221" s="16">
        <v>45939</v>
      </c>
      <c r="E1221" s="16"/>
      <c r="F1221" s="14" t="s">
        <v>6058</v>
      </c>
      <c r="G1221" s="14" t="s">
        <v>4144</v>
      </c>
      <c r="H1221" s="14" t="s">
        <v>4145</v>
      </c>
      <c r="I1221" s="15">
        <v>2140.1999999999998</v>
      </c>
      <c r="J1221" s="77">
        <v>3</v>
      </c>
      <c r="K1221" s="92"/>
    </row>
    <row r="1222" spans="1:11" ht="20" x14ac:dyDescent="0.25">
      <c r="A1222" s="14" t="s">
        <v>3026</v>
      </c>
      <c r="B1222" s="14" t="s">
        <v>6090</v>
      </c>
      <c r="C1222" s="14" t="s">
        <v>6091</v>
      </c>
      <c r="D1222" s="16">
        <v>45939</v>
      </c>
      <c r="E1222" s="16"/>
      <c r="F1222" s="14" t="s">
        <v>3139</v>
      </c>
      <c r="G1222" s="14" t="s">
        <v>3487</v>
      </c>
      <c r="H1222" s="14" t="s">
        <v>3227</v>
      </c>
      <c r="I1222" s="15">
        <v>2228.85</v>
      </c>
      <c r="J1222" s="77" t="s">
        <v>3473</v>
      </c>
      <c r="K1222" s="92"/>
    </row>
    <row r="1223" spans="1:11" ht="12.5" x14ac:dyDescent="0.25">
      <c r="A1223" s="14" t="s">
        <v>3026</v>
      </c>
      <c r="B1223" s="14" t="s">
        <v>6003</v>
      </c>
      <c r="C1223" s="14" t="s">
        <v>6004</v>
      </c>
      <c r="D1223" s="16">
        <v>45939</v>
      </c>
      <c r="E1223" s="16"/>
      <c r="F1223" s="14" t="s">
        <v>6005</v>
      </c>
      <c r="G1223" s="14" t="s">
        <v>6006</v>
      </c>
      <c r="H1223" s="14" t="s">
        <v>6007</v>
      </c>
      <c r="I1223" s="15">
        <v>2244.75</v>
      </c>
      <c r="J1223" s="77" t="s">
        <v>3573</v>
      </c>
      <c r="K1223" s="92"/>
    </row>
    <row r="1224" spans="1:11" ht="20" x14ac:dyDescent="0.25">
      <c r="A1224" s="14" t="s">
        <v>3026</v>
      </c>
      <c r="B1224" s="14" t="s">
        <v>6033</v>
      </c>
      <c r="C1224" s="14" t="s">
        <v>6034</v>
      </c>
      <c r="D1224" s="16">
        <v>45939</v>
      </c>
      <c r="E1224" s="16"/>
      <c r="F1224" s="14" t="s">
        <v>6035</v>
      </c>
      <c r="G1224" s="14" t="s">
        <v>3111</v>
      </c>
      <c r="H1224" s="14" t="s">
        <v>3112</v>
      </c>
      <c r="I1224" s="15">
        <v>2310.2199999999998</v>
      </c>
      <c r="J1224" s="77" t="s">
        <v>3473</v>
      </c>
      <c r="K1224" s="92"/>
    </row>
    <row r="1225" spans="1:11" ht="12.5" x14ac:dyDescent="0.25">
      <c r="A1225" s="14" t="s">
        <v>3026</v>
      </c>
      <c r="B1225" s="14" t="s">
        <v>6226</v>
      </c>
      <c r="C1225" s="14" t="s">
        <v>3680</v>
      </c>
      <c r="D1225" s="16">
        <v>45939</v>
      </c>
      <c r="E1225" s="16"/>
      <c r="F1225" s="14" t="s">
        <v>6227</v>
      </c>
      <c r="G1225" s="14" t="s">
        <v>3101</v>
      </c>
      <c r="H1225" s="14" t="s">
        <v>3102</v>
      </c>
      <c r="I1225" s="15">
        <v>2500</v>
      </c>
      <c r="J1225" s="77">
        <v>2</v>
      </c>
      <c r="K1225" s="92"/>
    </row>
    <row r="1226" spans="1:11" ht="20" x14ac:dyDescent="0.25">
      <c r="A1226" s="14" t="s">
        <v>3026</v>
      </c>
      <c r="B1226" s="14" t="s">
        <v>6160</v>
      </c>
      <c r="C1226" s="14" t="s">
        <v>6161</v>
      </c>
      <c r="D1226" s="16">
        <v>45939</v>
      </c>
      <c r="E1226" s="16"/>
      <c r="F1226" s="14" t="s">
        <v>3139</v>
      </c>
      <c r="G1226" s="14" t="s">
        <v>6162</v>
      </c>
      <c r="H1226" s="14" t="s">
        <v>3202</v>
      </c>
      <c r="I1226" s="15">
        <v>2581.5100000000002</v>
      </c>
      <c r="J1226" s="77" t="s">
        <v>3473</v>
      </c>
      <c r="K1226" s="92"/>
    </row>
    <row r="1227" spans="1:11" ht="20" x14ac:dyDescent="0.25">
      <c r="A1227" s="14" t="s">
        <v>3026</v>
      </c>
      <c r="B1227" s="14" t="s">
        <v>6074</v>
      </c>
      <c r="C1227" s="14" t="s">
        <v>6075</v>
      </c>
      <c r="D1227" s="16">
        <v>45939</v>
      </c>
      <c r="E1227" s="16"/>
      <c r="F1227" s="14" t="s">
        <v>3139</v>
      </c>
      <c r="G1227" s="14" t="s">
        <v>3472</v>
      </c>
      <c r="H1227" s="14" t="s">
        <v>3225</v>
      </c>
      <c r="I1227" s="15">
        <v>2606.37</v>
      </c>
      <c r="J1227" s="77" t="s">
        <v>3473</v>
      </c>
      <c r="K1227" s="92"/>
    </row>
    <row r="1228" spans="1:11" ht="20" x14ac:dyDescent="0.25">
      <c r="A1228" s="14" t="s">
        <v>3026</v>
      </c>
      <c r="B1228" s="14" t="s">
        <v>6130</v>
      </c>
      <c r="C1228" s="14" t="s">
        <v>6131</v>
      </c>
      <c r="D1228" s="16">
        <v>45939</v>
      </c>
      <c r="E1228" s="16"/>
      <c r="F1228" s="14" t="s">
        <v>3139</v>
      </c>
      <c r="G1228" s="14" t="s">
        <v>3525</v>
      </c>
      <c r="H1228" s="14" t="s">
        <v>3193</v>
      </c>
      <c r="I1228" s="15">
        <v>2640.17</v>
      </c>
      <c r="J1228" s="77" t="s">
        <v>3473</v>
      </c>
      <c r="K1228" s="92"/>
    </row>
    <row r="1229" spans="1:11" ht="12.5" x14ac:dyDescent="0.25">
      <c r="A1229" s="14" t="s">
        <v>3026</v>
      </c>
      <c r="B1229" s="14" t="s">
        <v>5998</v>
      </c>
      <c r="C1229" s="14" t="s">
        <v>5999</v>
      </c>
      <c r="D1229" s="16">
        <v>45939</v>
      </c>
      <c r="E1229" s="16"/>
      <c r="F1229" s="14" t="s">
        <v>6000</v>
      </c>
      <c r="G1229" s="14" t="s">
        <v>6001</v>
      </c>
      <c r="H1229" s="14" t="s">
        <v>6002</v>
      </c>
      <c r="I1229" s="15">
        <v>2827.49</v>
      </c>
      <c r="J1229" s="77" t="s">
        <v>3573</v>
      </c>
      <c r="K1229" s="92"/>
    </row>
    <row r="1230" spans="1:11" ht="12.5" x14ac:dyDescent="0.25">
      <c r="A1230" s="14" t="s">
        <v>3026</v>
      </c>
      <c r="B1230" s="14" t="s">
        <v>6247</v>
      </c>
      <c r="C1230" s="14">
        <v>11717175</v>
      </c>
      <c r="D1230" s="16">
        <v>45939</v>
      </c>
      <c r="E1230" s="16"/>
      <c r="F1230" s="14" t="s">
        <v>6248</v>
      </c>
      <c r="G1230" s="14" t="s">
        <v>6249</v>
      </c>
      <c r="H1230" s="14" t="s">
        <v>6250</v>
      </c>
      <c r="I1230" s="15">
        <v>2947.5</v>
      </c>
      <c r="J1230" s="77">
        <v>5</v>
      </c>
      <c r="K1230" s="92"/>
    </row>
    <row r="1231" spans="1:11" ht="12.5" x14ac:dyDescent="0.25">
      <c r="A1231" s="14" t="s">
        <v>3026</v>
      </c>
      <c r="B1231" s="14" t="s">
        <v>6008</v>
      </c>
      <c r="C1231" s="14" t="s">
        <v>5685</v>
      </c>
      <c r="D1231" s="16">
        <v>45939</v>
      </c>
      <c r="E1231" s="16"/>
      <c r="F1231" s="14" t="s">
        <v>6009</v>
      </c>
      <c r="G1231" s="14" t="s">
        <v>6010</v>
      </c>
      <c r="H1231" s="14" t="s">
        <v>6011</v>
      </c>
      <c r="I1231" s="15">
        <v>2973.2</v>
      </c>
      <c r="J1231" s="77" t="s">
        <v>3573</v>
      </c>
      <c r="K1231" s="92"/>
    </row>
    <row r="1232" spans="1:11" ht="12.5" x14ac:dyDescent="0.25">
      <c r="A1232" s="14" t="s">
        <v>3026</v>
      </c>
      <c r="B1232" s="14" t="s">
        <v>5967</v>
      </c>
      <c r="C1232" s="14" t="s">
        <v>5968</v>
      </c>
      <c r="D1232" s="16">
        <v>45939</v>
      </c>
      <c r="E1232" s="16"/>
      <c r="F1232" s="14" t="s">
        <v>5969</v>
      </c>
      <c r="G1232" s="14" t="s">
        <v>5970</v>
      </c>
      <c r="H1232" s="14" t="s">
        <v>5971</v>
      </c>
      <c r="I1232" s="15">
        <v>3027.6</v>
      </c>
      <c r="J1232" s="77" t="s">
        <v>3573</v>
      </c>
      <c r="K1232" s="92"/>
    </row>
    <row r="1233" spans="1:11" ht="12.5" x14ac:dyDescent="0.25">
      <c r="A1233" s="14" t="s">
        <v>3026</v>
      </c>
      <c r="B1233" s="14" t="s">
        <v>6224</v>
      </c>
      <c r="C1233" s="14" t="s">
        <v>3643</v>
      </c>
      <c r="D1233" s="16">
        <v>45939</v>
      </c>
      <c r="E1233" s="16"/>
      <c r="F1233" s="14" t="s">
        <v>6225</v>
      </c>
      <c r="G1233" s="14" t="s">
        <v>3101</v>
      </c>
      <c r="H1233" s="14" t="s">
        <v>3102</v>
      </c>
      <c r="I1233" s="15">
        <v>3170</v>
      </c>
      <c r="J1233" s="77">
        <v>2</v>
      </c>
      <c r="K1233" s="92"/>
    </row>
    <row r="1234" spans="1:11" ht="20" x14ac:dyDescent="0.25">
      <c r="A1234" s="14" t="s">
        <v>3026</v>
      </c>
      <c r="B1234" s="14" t="s">
        <v>6199</v>
      </c>
      <c r="C1234" s="14" t="s">
        <v>5763</v>
      </c>
      <c r="D1234" s="16">
        <v>45939</v>
      </c>
      <c r="E1234" s="16"/>
      <c r="F1234" s="14" t="s">
        <v>6200</v>
      </c>
      <c r="G1234" s="14" t="s">
        <v>6201</v>
      </c>
      <c r="H1234" s="14" t="s">
        <v>6202</v>
      </c>
      <c r="I1234" s="15">
        <v>3200</v>
      </c>
      <c r="J1234" s="77" t="s">
        <v>3573</v>
      </c>
      <c r="K1234" s="92"/>
    </row>
    <row r="1235" spans="1:11" ht="20" x14ac:dyDescent="0.25">
      <c r="A1235" s="14" t="s">
        <v>3026</v>
      </c>
      <c r="B1235" s="14" t="s">
        <v>6126</v>
      </c>
      <c r="C1235" s="14" t="s">
        <v>6127</v>
      </c>
      <c r="D1235" s="16">
        <v>45939</v>
      </c>
      <c r="E1235" s="16"/>
      <c r="F1235" s="14" t="s">
        <v>3139</v>
      </c>
      <c r="G1235" s="14" t="s">
        <v>3520</v>
      </c>
      <c r="H1235" s="14" t="s">
        <v>3192</v>
      </c>
      <c r="I1235" s="15">
        <v>3425.43</v>
      </c>
      <c r="J1235" s="77" t="s">
        <v>3473</v>
      </c>
      <c r="K1235" s="92"/>
    </row>
    <row r="1236" spans="1:11" ht="20" x14ac:dyDescent="0.25">
      <c r="A1236" s="14" t="s">
        <v>3026</v>
      </c>
      <c r="B1236" s="14" t="s">
        <v>6096</v>
      </c>
      <c r="C1236" s="14" t="s">
        <v>6097</v>
      </c>
      <c r="D1236" s="16">
        <v>45939</v>
      </c>
      <c r="E1236" s="16"/>
      <c r="F1236" s="14" t="s">
        <v>3139</v>
      </c>
      <c r="G1236" s="14" t="s">
        <v>3490</v>
      </c>
      <c r="H1236" s="14" t="s">
        <v>3186</v>
      </c>
      <c r="I1236" s="15">
        <v>3495.48</v>
      </c>
      <c r="J1236" s="77" t="s">
        <v>3473</v>
      </c>
      <c r="K1236" s="92"/>
    </row>
    <row r="1237" spans="1:11" ht="20" x14ac:dyDescent="0.25">
      <c r="A1237" s="14" t="s">
        <v>3026</v>
      </c>
      <c r="B1237" s="14" t="s">
        <v>6086</v>
      </c>
      <c r="C1237" s="14" t="s">
        <v>6087</v>
      </c>
      <c r="D1237" s="16">
        <v>45939</v>
      </c>
      <c r="E1237" s="16"/>
      <c r="F1237" s="14" t="s">
        <v>3139</v>
      </c>
      <c r="G1237" s="14" t="s">
        <v>3484</v>
      </c>
      <c r="H1237" s="14" t="s">
        <v>3460</v>
      </c>
      <c r="I1237" s="15">
        <v>3570.97</v>
      </c>
      <c r="J1237" s="77" t="s">
        <v>3473</v>
      </c>
      <c r="K1237" s="92"/>
    </row>
    <row r="1238" spans="1:11" ht="20" x14ac:dyDescent="0.25">
      <c r="A1238" s="14" t="s">
        <v>3026</v>
      </c>
      <c r="B1238" s="14" t="s">
        <v>6053</v>
      </c>
      <c r="C1238" s="14" t="s">
        <v>6054</v>
      </c>
      <c r="D1238" s="16">
        <v>45939</v>
      </c>
      <c r="E1238" s="16"/>
      <c r="F1238" s="14" t="s">
        <v>6055</v>
      </c>
      <c r="G1238" s="14" t="s">
        <v>4144</v>
      </c>
      <c r="H1238" s="14" t="s">
        <v>4145</v>
      </c>
      <c r="I1238" s="15">
        <v>3592.44</v>
      </c>
      <c r="J1238" s="77">
        <v>3</v>
      </c>
      <c r="K1238" s="92"/>
    </row>
    <row r="1239" spans="1:11" ht="20" x14ac:dyDescent="0.25">
      <c r="A1239" s="14" t="s">
        <v>3026</v>
      </c>
      <c r="B1239" s="14" t="s">
        <v>5937</v>
      </c>
      <c r="C1239" s="14" t="s">
        <v>5938</v>
      </c>
      <c r="D1239" s="16">
        <v>45939</v>
      </c>
      <c r="E1239" s="16"/>
      <c r="F1239" s="14" t="s">
        <v>5939</v>
      </c>
      <c r="G1239" s="14" t="s">
        <v>3539</v>
      </c>
      <c r="H1239" s="14" t="s">
        <v>3292</v>
      </c>
      <c r="I1239" s="15">
        <v>3597</v>
      </c>
      <c r="J1239" s="77" t="s">
        <v>3573</v>
      </c>
      <c r="K1239" s="92"/>
    </row>
    <row r="1240" spans="1:11" ht="20" x14ac:dyDescent="0.25">
      <c r="A1240" s="14" t="s">
        <v>3026</v>
      </c>
      <c r="B1240" s="14" t="s">
        <v>6203</v>
      </c>
      <c r="C1240" s="14" t="s">
        <v>6204</v>
      </c>
      <c r="D1240" s="16">
        <v>45939</v>
      </c>
      <c r="E1240" s="16"/>
      <c r="F1240" s="14" t="s">
        <v>6205</v>
      </c>
      <c r="G1240" s="14" t="s">
        <v>5949</v>
      </c>
      <c r="H1240" s="14" t="s">
        <v>3396</v>
      </c>
      <c r="I1240" s="15">
        <v>3600</v>
      </c>
      <c r="J1240" s="77" t="s">
        <v>3573</v>
      </c>
      <c r="K1240" s="92"/>
    </row>
    <row r="1241" spans="1:11" ht="20" x14ac:dyDescent="0.25">
      <c r="A1241" s="14" t="s">
        <v>3026</v>
      </c>
      <c r="B1241" s="14" t="s">
        <v>6124</v>
      </c>
      <c r="C1241" s="14" t="s">
        <v>6125</v>
      </c>
      <c r="D1241" s="16">
        <v>45939</v>
      </c>
      <c r="E1241" s="16"/>
      <c r="F1241" s="14" t="s">
        <v>3139</v>
      </c>
      <c r="G1241" s="14" t="s">
        <v>3520</v>
      </c>
      <c r="H1241" s="14" t="s">
        <v>3192</v>
      </c>
      <c r="I1241" s="15">
        <v>3790.29</v>
      </c>
      <c r="J1241" s="77" t="s">
        <v>3473</v>
      </c>
      <c r="K1241" s="92"/>
    </row>
    <row r="1242" spans="1:11" ht="20" x14ac:dyDescent="0.25">
      <c r="A1242" s="14" t="s">
        <v>3026</v>
      </c>
      <c r="B1242" s="14" t="s">
        <v>6076</v>
      </c>
      <c r="C1242" s="14" t="s">
        <v>6077</v>
      </c>
      <c r="D1242" s="16">
        <v>45939</v>
      </c>
      <c r="E1242" s="16"/>
      <c r="F1242" s="14" t="s">
        <v>3139</v>
      </c>
      <c r="G1242" s="14" t="s">
        <v>3472</v>
      </c>
      <c r="H1242" s="14" t="s">
        <v>3225</v>
      </c>
      <c r="I1242" s="15">
        <v>3921.91</v>
      </c>
      <c r="J1242" s="77" t="s">
        <v>3473</v>
      </c>
      <c r="K1242" s="92"/>
    </row>
    <row r="1243" spans="1:11" ht="20" x14ac:dyDescent="0.25">
      <c r="A1243" s="14" t="s">
        <v>3026</v>
      </c>
      <c r="B1243" s="14" t="s">
        <v>6071</v>
      </c>
      <c r="C1243" s="14" t="s">
        <v>6072</v>
      </c>
      <c r="D1243" s="16">
        <v>45939</v>
      </c>
      <c r="E1243" s="16"/>
      <c r="F1243" s="14" t="s">
        <v>6073</v>
      </c>
      <c r="G1243" s="14" t="s">
        <v>6069</v>
      </c>
      <c r="H1243" s="14" t="s">
        <v>6070</v>
      </c>
      <c r="I1243" s="15">
        <v>4008</v>
      </c>
      <c r="J1243" s="77">
        <v>3</v>
      </c>
      <c r="K1243" s="92"/>
    </row>
    <row r="1244" spans="1:11" ht="20" x14ac:dyDescent="0.25">
      <c r="A1244" s="14" t="s">
        <v>3026</v>
      </c>
      <c r="B1244" s="14" t="s">
        <v>6108</v>
      </c>
      <c r="C1244" s="14" t="s">
        <v>6109</v>
      </c>
      <c r="D1244" s="16">
        <v>45939</v>
      </c>
      <c r="E1244" s="16"/>
      <c r="F1244" s="14" t="s">
        <v>3139</v>
      </c>
      <c r="G1244" s="14" t="s">
        <v>3501</v>
      </c>
      <c r="H1244" s="14" t="s">
        <v>3188</v>
      </c>
      <c r="I1244" s="15">
        <v>4045.2</v>
      </c>
      <c r="J1244" s="77" t="s">
        <v>3473</v>
      </c>
      <c r="K1244" s="92"/>
    </row>
    <row r="1245" spans="1:11" ht="20" x14ac:dyDescent="0.25">
      <c r="A1245" s="14" t="s">
        <v>3026</v>
      </c>
      <c r="B1245" s="14" t="s">
        <v>6142</v>
      </c>
      <c r="C1245" s="14" t="s">
        <v>6143</v>
      </c>
      <c r="D1245" s="16">
        <v>45939</v>
      </c>
      <c r="E1245" s="16"/>
      <c r="F1245" s="14" t="s">
        <v>3139</v>
      </c>
      <c r="G1245" s="14">
        <v>29213291</v>
      </c>
      <c r="H1245" s="14" t="s">
        <v>3197</v>
      </c>
      <c r="I1245" s="15">
        <v>4076.16</v>
      </c>
      <c r="J1245" s="77" t="s">
        <v>3473</v>
      </c>
      <c r="K1245" s="92"/>
    </row>
    <row r="1246" spans="1:11" ht="20" x14ac:dyDescent="0.25">
      <c r="A1246" s="14" t="s">
        <v>3026</v>
      </c>
      <c r="B1246" s="14" t="s">
        <v>6066</v>
      </c>
      <c r="C1246" s="14" t="s">
        <v>6067</v>
      </c>
      <c r="D1246" s="16">
        <v>45939</v>
      </c>
      <c r="E1246" s="16"/>
      <c r="F1246" s="14" t="s">
        <v>6068</v>
      </c>
      <c r="G1246" s="14" t="s">
        <v>6069</v>
      </c>
      <c r="H1246" s="14" t="s">
        <v>6070</v>
      </c>
      <c r="I1246" s="15">
        <v>4200</v>
      </c>
      <c r="J1246" s="77">
        <v>3</v>
      </c>
      <c r="K1246" s="92"/>
    </row>
    <row r="1247" spans="1:11" ht="20" x14ac:dyDescent="0.25">
      <c r="A1247" s="14" t="s">
        <v>3026</v>
      </c>
      <c r="B1247" s="14" t="s">
        <v>5940</v>
      </c>
      <c r="C1247" s="14" t="s">
        <v>5941</v>
      </c>
      <c r="D1247" s="16">
        <v>45939</v>
      </c>
      <c r="E1247" s="16"/>
      <c r="F1247" s="14" t="s">
        <v>5942</v>
      </c>
      <c r="G1247" s="14" t="s">
        <v>3539</v>
      </c>
      <c r="H1247" s="14" t="s">
        <v>3292</v>
      </c>
      <c r="I1247" s="15">
        <v>4211.82</v>
      </c>
      <c r="J1247" s="77" t="s">
        <v>3573</v>
      </c>
      <c r="K1247" s="92"/>
    </row>
    <row r="1248" spans="1:11" ht="20" x14ac:dyDescent="0.25">
      <c r="A1248" s="14" t="s">
        <v>3026</v>
      </c>
      <c r="B1248" s="14" t="s">
        <v>6106</v>
      </c>
      <c r="C1248" s="14" t="s">
        <v>6107</v>
      </c>
      <c r="D1248" s="16">
        <v>45939</v>
      </c>
      <c r="E1248" s="16"/>
      <c r="F1248" s="14" t="s">
        <v>3139</v>
      </c>
      <c r="G1248" s="14" t="s">
        <v>3501</v>
      </c>
      <c r="H1248" s="14" t="s">
        <v>3188</v>
      </c>
      <c r="I1248" s="15">
        <v>4350.13</v>
      </c>
      <c r="J1248" s="77" t="s">
        <v>3473</v>
      </c>
      <c r="K1248" s="92"/>
    </row>
    <row r="1249" spans="1:11" ht="20" x14ac:dyDescent="0.25">
      <c r="A1249" s="14" t="s">
        <v>3026</v>
      </c>
      <c r="B1249" s="14" t="s">
        <v>6094</v>
      </c>
      <c r="C1249" s="14" t="s">
        <v>6095</v>
      </c>
      <c r="D1249" s="16">
        <v>45939</v>
      </c>
      <c r="E1249" s="16"/>
      <c r="F1249" s="14" t="s">
        <v>3139</v>
      </c>
      <c r="G1249" s="14" t="s">
        <v>3490</v>
      </c>
      <c r="H1249" s="14" t="s">
        <v>3186</v>
      </c>
      <c r="I1249" s="15">
        <v>4381.62</v>
      </c>
      <c r="J1249" s="77" t="s">
        <v>3473</v>
      </c>
      <c r="K1249" s="92"/>
    </row>
    <row r="1250" spans="1:11" ht="20" x14ac:dyDescent="0.25">
      <c r="A1250" s="14" t="s">
        <v>3026</v>
      </c>
      <c r="B1250" s="14" t="s">
        <v>6128</v>
      </c>
      <c r="C1250" s="14" t="s">
        <v>6129</v>
      </c>
      <c r="D1250" s="16">
        <v>45939</v>
      </c>
      <c r="E1250" s="16"/>
      <c r="F1250" s="14" t="s">
        <v>3139</v>
      </c>
      <c r="G1250" s="14" t="s">
        <v>3525</v>
      </c>
      <c r="H1250" s="14" t="s">
        <v>3193</v>
      </c>
      <c r="I1250" s="15">
        <v>4792.76</v>
      </c>
      <c r="J1250" s="77" t="s">
        <v>3473</v>
      </c>
      <c r="K1250" s="92"/>
    </row>
    <row r="1251" spans="1:11" ht="20" x14ac:dyDescent="0.25">
      <c r="A1251" s="14" t="s">
        <v>3026</v>
      </c>
      <c r="B1251" s="14" t="s">
        <v>5993</v>
      </c>
      <c r="C1251" s="14" t="s">
        <v>5994</v>
      </c>
      <c r="D1251" s="16">
        <v>45939</v>
      </c>
      <c r="E1251" s="16"/>
      <c r="F1251" s="14" t="s">
        <v>5995</v>
      </c>
      <c r="G1251" s="14" t="s">
        <v>5996</v>
      </c>
      <c r="H1251" s="14" t="s">
        <v>5997</v>
      </c>
      <c r="I1251" s="15">
        <v>4936</v>
      </c>
      <c r="J1251" s="77" t="s">
        <v>3573</v>
      </c>
      <c r="K1251" s="92"/>
    </row>
    <row r="1252" spans="1:11" ht="20" x14ac:dyDescent="0.25">
      <c r="A1252" s="14" t="s">
        <v>3026</v>
      </c>
      <c r="B1252" s="14" t="s">
        <v>5915</v>
      </c>
      <c r="C1252" s="14" t="s">
        <v>5916</v>
      </c>
      <c r="D1252" s="16">
        <v>45939</v>
      </c>
      <c r="E1252" s="16"/>
      <c r="F1252" s="14" t="s">
        <v>5917</v>
      </c>
      <c r="G1252" s="14" t="s">
        <v>3509</v>
      </c>
      <c r="H1252" s="14" t="s">
        <v>3118</v>
      </c>
      <c r="I1252" s="15">
        <v>4950</v>
      </c>
      <c r="J1252" s="77" t="s">
        <v>3573</v>
      </c>
      <c r="K1252" s="92"/>
    </row>
    <row r="1253" spans="1:11" ht="12.5" x14ac:dyDescent="0.25">
      <c r="A1253" s="14" t="s">
        <v>3026</v>
      </c>
      <c r="B1253" s="14" t="s">
        <v>5393</v>
      </c>
      <c r="C1253" s="14" t="s">
        <v>6182</v>
      </c>
      <c r="D1253" s="16">
        <v>45939</v>
      </c>
      <c r="E1253" s="16"/>
      <c r="F1253" s="14" t="s">
        <v>5394</v>
      </c>
      <c r="G1253" s="14" t="s">
        <v>3380</v>
      </c>
      <c r="H1253" s="14" t="s">
        <v>5395</v>
      </c>
      <c r="I1253" s="15">
        <v>5000</v>
      </c>
      <c r="J1253" s="77" t="s">
        <v>3573</v>
      </c>
      <c r="K1253" s="92"/>
    </row>
    <row r="1254" spans="1:11" ht="12.5" x14ac:dyDescent="0.25">
      <c r="A1254" s="14" t="s">
        <v>3026</v>
      </c>
      <c r="B1254" s="14" t="s">
        <v>5396</v>
      </c>
      <c r="C1254" s="14" t="s">
        <v>6183</v>
      </c>
      <c r="D1254" s="16">
        <v>45939</v>
      </c>
      <c r="E1254" s="16"/>
      <c r="F1254" s="14" t="s">
        <v>5397</v>
      </c>
      <c r="G1254" s="14" t="s">
        <v>5398</v>
      </c>
      <c r="H1254" s="14" t="s">
        <v>5399</v>
      </c>
      <c r="I1254" s="15">
        <v>5000</v>
      </c>
      <c r="J1254" s="77" t="s">
        <v>3573</v>
      </c>
      <c r="K1254" s="92"/>
    </row>
    <row r="1255" spans="1:11" ht="12.5" x14ac:dyDescent="0.25">
      <c r="A1255" s="14" t="s">
        <v>3026</v>
      </c>
      <c r="B1255" s="14" t="s">
        <v>6048</v>
      </c>
      <c r="C1255" s="14" t="s">
        <v>6049</v>
      </c>
      <c r="D1255" s="16">
        <v>45939</v>
      </c>
      <c r="E1255" s="16"/>
      <c r="F1255" s="14" t="s">
        <v>6050</v>
      </c>
      <c r="G1255" s="14" t="s">
        <v>6051</v>
      </c>
      <c r="H1255" s="14" t="s">
        <v>6052</v>
      </c>
      <c r="I1255" s="15">
        <v>5067.6000000000004</v>
      </c>
      <c r="J1255" s="77">
        <v>5</v>
      </c>
      <c r="K1255" s="92"/>
    </row>
    <row r="1256" spans="1:11" ht="20" x14ac:dyDescent="0.25">
      <c r="A1256" s="14" t="s">
        <v>3026</v>
      </c>
      <c r="B1256" s="14" t="s">
        <v>6144</v>
      </c>
      <c r="C1256" s="14" t="s">
        <v>6145</v>
      </c>
      <c r="D1256" s="16">
        <v>45939</v>
      </c>
      <c r="E1256" s="16"/>
      <c r="F1256" s="14" t="s">
        <v>3139</v>
      </c>
      <c r="G1256" s="14">
        <v>29213291</v>
      </c>
      <c r="H1256" s="14" t="s">
        <v>3197</v>
      </c>
      <c r="I1256" s="15">
        <v>5068.18</v>
      </c>
      <c r="J1256" s="77" t="s">
        <v>3473</v>
      </c>
      <c r="K1256" s="92"/>
    </row>
    <row r="1257" spans="1:11" ht="20" x14ac:dyDescent="0.25">
      <c r="A1257" s="14" t="s">
        <v>3026</v>
      </c>
      <c r="B1257" s="14" t="s">
        <v>6122</v>
      </c>
      <c r="C1257" s="14" t="s">
        <v>6123</v>
      </c>
      <c r="D1257" s="16">
        <v>45939</v>
      </c>
      <c r="E1257" s="16"/>
      <c r="F1257" s="14" t="s">
        <v>3139</v>
      </c>
      <c r="G1257" s="14" t="s">
        <v>3517</v>
      </c>
      <c r="H1257" s="14" t="s">
        <v>3191</v>
      </c>
      <c r="I1257" s="15">
        <v>6400</v>
      </c>
      <c r="J1257" s="77" t="s">
        <v>3473</v>
      </c>
      <c r="K1257" s="92"/>
    </row>
    <row r="1258" spans="1:11" ht="12.5" x14ac:dyDescent="0.25">
      <c r="A1258" s="14" t="s">
        <v>3026</v>
      </c>
      <c r="B1258" s="14" t="s">
        <v>6189</v>
      </c>
      <c r="C1258" s="14" t="s">
        <v>6190</v>
      </c>
      <c r="D1258" s="16">
        <v>45939</v>
      </c>
      <c r="E1258" s="16"/>
      <c r="F1258" s="14" t="s">
        <v>6191</v>
      </c>
      <c r="G1258" s="14">
        <v>27820050</v>
      </c>
      <c r="H1258" s="14" t="s">
        <v>6192</v>
      </c>
      <c r="I1258" s="15">
        <v>6750</v>
      </c>
      <c r="J1258" s="77" t="s">
        <v>3573</v>
      </c>
      <c r="K1258" s="92"/>
    </row>
    <row r="1259" spans="1:11" ht="12.5" x14ac:dyDescent="0.25">
      <c r="A1259" s="14" t="s">
        <v>3026</v>
      </c>
      <c r="B1259" s="14" t="s">
        <v>5900</v>
      </c>
      <c r="C1259" s="14" t="s">
        <v>5901</v>
      </c>
      <c r="D1259" s="16">
        <v>45939</v>
      </c>
      <c r="E1259" s="16"/>
      <c r="F1259" s="14" t="s">
        <v>5902</v>
      </c>
      <c r="G1259" s="14" t="s">
        <v>3476</v>
      </c>
      <c r="H1259" s="14" t="s">
        <v>3182</v>
      </c>
      <c r="I1259" s="15">
        <v>6759.57</v>
      </c>
      <c r="J1259" s="77" t="s">
        <v>3573</v>
      </c>
      <c r="K1259" s="92"/>
    </row>
    <row r="1260" spans="1:11" ht="20" x14ac:dyDescent="0.25">
      <c r="A1260" s="14" t="s">
        <v>3026</v>
      </c>
      <c r="B1260" s="14" t="s">
        <v>6118</v>
      </c>
      <c r="C1260" s="14" t="s">
        <v>6119</v>
      </c>
      <c r="D1260" s="16">
        <v>45939</v>
      </c>
      <c r="E1260" s="16"/>
      <c r="F1260" s="14" t="s">
        <v>3139</v>
      </c>
      <c r="G1260" s="14" t="s">
        <v>3512</v>
      </c>
      <c r="H1260" s="14" t="s">
        <v>3190</v>
      </c>
      <c r="I1260" s="15">
        <v>7005.05</v>
      </c>
      <c r="J1260" s="77" t="s">
        <v>3473</v>
      </c>
      <c r="K1260" s="92"/>
    </row>
    <row r="1261" spans="1:11" ht="12.5" x14ac:dyDescent="0.25">
      <c r="A1261" s="14" t="s">
        <v>3026</v>
      </c>
      <c r="B1261" s="14" t="s">
        <v>5933</v>
      </c>
      <c r="C1261" s="14" t="s">
        <v>5934</v>
      </c>
      <c r="D1261" s="16">
        <v>45939</v>
      </c>
      <c r="E1261" s="16"/>
      <c r="F1261" s="14" t="s">
        <v>5935</v>
      </c>
      <c r="G1261" s="14" t="s">
        <v>5936</v>
      </c>
      <c r="H1261" s="14" t="s">
        <v>3260</v>
      </c>
      <c r="I1261" s="15">
        <v>7281.6</v>
      </c>
      <c r="J1261" s="77" t="s">
        <v>3573</v>
      </c>
      <c r="K1261" s="92"/>
    </row>
    <row r="1262" spans="1:11" ht="12.5" x14ac:dyDescent="0.25">
      <c r="A1262" s="14" t="s">
        <v>3026</v>
      </c>
      <c r="B1262" s="14" t="s">
        <v>5903</v>
      </c>
      <c r="C1262" s="14" t="s">
        <v>5904</v>
      </c>
      <c r="D1262" s="16">
        <v>45939</v>
      </c>
      <c r="E1262" s="16"/>
      <c r="F1262" s="14" t="s">
        <v>5905</v>
      </c>
      <c r="G1262" s="14" t="s">
        <v>5182</v>
      </c>
      <c r="H1262" s="14" t="s">
        <v>3262</v>
      </c>
      <c r="I1262" s="15">
        <v>7686</v>
      </c>
      <c r="J1262" s="77" t="s">
        <v>3573</v>
      </c>
      <c r="K1262" s="92"/>
    </row>
    <row r="1263" spans="1:11" ht="20" x14ac:dyDescent="0.25">
      <c r="A1263" s="14" t="s">
        <v>3026</v>
      </c>
      <c r="B1263" s="14" t="s">
        <v>6175</v>
      </c>
      <c r="C1263" s="14" t="s">
        <v>6176</v>
      </c>
      <c r="D1263" s="16">
        <v>45939</v>
      </c>
      <c r="E1263" s="16"/>
      <c r="F1263" s="14" t="s">
        <v>3139</v>
      </c>
      <c r="G1263" s="14" t="s">
        <v>3568</v>
      </c>
      <c r="H1263" s="14" t="s">
        <v>3207</v>
      </c>
      <c r="I1263" s="15">
        <v>7703.15</v>
      </c>
      <c r="J1263" s="77" t="s">
        <v>3473</v>
      </c>
      <c r="K1263" s="92"/>
    </row>
    <row r="1264" spans="1:11" ht="20" x14ac:dyDescent="0.25">
      <c r="A1264" s="14" t="s">
        <v>3026</v>
      </c>
      <c r="B1264" s="14" t="s">
        <v>6132</v>
      </c>
      <c r="C1264" s="14" t="s">
        <v>6133</v>
      </c>
      <c r="D1264" s="16">
        <v>45939</v>
      </c>
      <c r="E1264" s="16"/>
      <c r="F1264" s="14" t="s">
        <v>3139</v>
      </c>
      <c r="G1264" s="14" t="s">
        <v>3528</v>
      </c>
      <c r="H1264" s="14" t="s">
        <v>3194</v>
      </c>
      <c r="I1264" s="15">
        <v>7718.84</v>
      </c>
      <c r="J1264" s="77" t="s">
        <v>3473</v>
      </c>
      <c r="K1264" s="92"/>
    </row>
    <row r="1265" spans="1:11" ht="20" x14ac:dyDescent="0.25">
      <c r="A1265" s="14" t="s">
        <v>3026</v>
      </c>
      <c r="B1265" s="14" t="s">
        <v>6116</v>
      </c>
      <c r="C1265" s="14" t="s">
        <v>6117</v>
      </c>
      <c r="D1265" s="16">
        <v>45939</v>
      </c>
      <c r="E1265" s="16"/>
      <c r="F1265" s="14" t="s">
        <v>3139</v>
      </c>
      <c r="G1265" s="14" t="s">
        <v>3509</v>
      </c>
      <c r="H1265" s="14" t="s">
        <v>3118</v>
      </c>
      <c r="I1265" s="15">
        <v>7795.41</v>
      </c>
      <c r="J1265" s="77" t="s">
        <v>3473</v>
      </c>
      <c r="K1265" s="92"/>
    </row>
    <row r="1266" spans="1:11" ht="20" x14ac:dyDescent="0.25">
      <c r="A1266" s="14" t="s">
        <v>3026</v>
      </c>
      <c r="B1266" s="14" t="s">
        <v>6134</v>
      </c>
      <c r="C1266" s="14" t="s">
        <v>6135</v>
      </c>
      <c r="D1266" s="16">
        <v>45939</v>
      </c>
      <c r="E1266" s="16"/>
      <c r="F1266" s="14" t="s">
        <v>3139</v>
      </c>
      <c r="G1266" s="14" t="s">
        <v>3528</v>
      </c>
      <c r="H1266" s="14" t="s">
        <v>3194</v>
      </c>
      <c r="I1266" s="15">
        <v>8537.68</v>
      </c>
      <c r="J1266" s="77" t="s">
        <v>3473</v>
      </c>
      <c r="K1266" s="92"/>
    </row>
    <row r="1267" spans="1:11" ht="12.5" x14ac:dyDescent="0.25">
      <c r="A1267" s="14" t="s">
        <v>3026</v>
      </c>
      <c r="B1267" s="14" t="s">
        <v>5906</v>
      </c>
      <c r="C1267" s="14" t="s">
        <v>5907</v>
      </c>
      <c r="D1267" s="16">
        <v>45939</v>
      </c>
      <c r="E1267" s="16"/>
      <c r="F1267" s="14" t="s">
        <v>5908</v>
      </c>
      <c r="G1267" s="14" t="s">
        <v>3479</v>
      </c>
      <c r="H1267" s="14" t="s">
        <v>3294</v>
      </c>
      <c r="I1267" s="15">
        <v>8559.61</v>
      </c>
      <c r="J1267" s="77" t="s">
        <v>3573</v>
      </c>
      <c r="K1267" s="92"/>
    </row>
    <row r="1268" spans="1:11" ht="20" x14ac:dyDescent="0.25">
      <c r="A1268" s="14" t="s">
        <v>3026</v>
      </c>
      <c r="B1268" s="14" t="s">
        <v>6120</v>
      </c>
      <c r="C1268" s="14" t="s">
        <v>6121</v>
      </c>
      <c r="D1268" s="16">
        <v>45939</v>
      </c>
      <c r="E1268" s="16"/>
      <c r="F1268" s="14" t="s">
        <v>3139</v>
      </c>
      <c r="G1268" s="14" t="s">
        <v>3517</v>
      </c>
      <c r="H1268" s="14" t="s">
        <v>3191</v>
      </c>
      <c r="I1268" s="15">
        <v>8750</v>
      </c>
      <c r="J1268" s="77" t="s">
        <v>3473</v>
      </c>
      <c r="K1268" s="92"/>
    </row>
    <row r="1269" spans="1:11" ht="20" x14ac:dyDescent="0.25">
      <c r="A1269" s="14" t="s">
        <v>3026</v>
      </c>
      <c r="B1269" s="14" t="s">
        <v>6152</v>
      </c>
      <c r="C1269" s="14" t="s">
        <v>6153</v>
      </c>
      <c r="D1269" s="16">
        <v>45939</v>
      </c>
      <c r="E1269" s="16"/>
      <c r="F1269" s="14" t="s">
        <v>3139</v>
      </c>
      <c r="G1269" s="14" t="s">
        <v>3547</v>
      </c>
      <c r="H1269" s="14" t="s">
        <v>3199</v>
      </c>
      <c r="I1269" s="15">
        <v>8813.5</v>
      </c>
      <c r="J1269" s="77" t="s">
        <v>3473</v>
      </c>
      <c r="K1269" s="92"/>
    </row>
    <row r="1270" spans="1:11" ht="20" x14ac:dyDescent="0.25">
      <c r="A1270" s="14" t="s">
        <v>3026</v>
      </c>
      <c r="B1270" s="14" t="s">
        <v>6114</v>
      </c>
      <c r="C1270" s="14" t="s">
        <v>6115</v>
      </c>
      <c r="D1270" s="16">
        <v>45939</v>
      </c>
      <c r="E1270" s="16"/>
      <c r="F1270" s="14" t="s">
        <v>3139</v>
      </c>
      <c r="G1270" s="14" t="s">
        <v>3509</v>
      </c>
      <c r="H1270" s="14" t="s">
        <v>3118</v>
      </c>
      <c r="I1270" s="15">
        <v>9273.67</v>
      </c>
      <c r="J1270" s="77" t="s">
        <v>3473</v>
      </c>
      <c r="K1270" s="92"/>
    </row>
    <row r="1271" spans="1:11" ht="20" x14ac:dyDescent="0.25">
      <c r="A1271" s="14" t="s">
        <v>3026</v>
      </c>
      <c r="B1271" s="14" t="s">
        <v>6221</v>
      </c>
      <c r="C1271" s="14" t="s">
        <v>6222</v>
      </c>
      <c r="D1271" s="16">
        <v>45939</v>
      </c>
      <c r="E1271" s="16"/>
      <c r="F1271" s="14" t="s">
        <v>6223</v>
      </c>
      <c r="G1271" s="14" t="s">
        <v>3111</v>
      </c>
      <c r="H1271" s="14" t="s">
        <v>3112</v>
      </c>
      <c r="I1271" s="15">
        <v>9290</v>
      </c>
      <c r="J1271" s="77">
        <v>2</v>
      </c>
      <c r="K1271" s="92"/>
    </row>
    <row r="1272" spans="1:11" ht="20" x14ac:dyDescent="0.25">
      <c r="A1272" s="14" t="s">
        <v>3026</v>
      </c>
      <c r="B1272" s="14" t="s">
        <v>6177</v>
      </c>
      <c r="C1272" s="14" t="s">
        <v>6178</v>
      </c>
      <c r="D1272" s="16">
        <v>45939</v>
      </c>
      <c r="E1272" s="16"/>
      <c r="F1272" s="14" t="s">
        <v>3139</v>
      </c>
      <c r="G1272" s="14" t="s">
        <v>3568</v>
      </c>
      <c r="H1272" s="14" t="s">
        <v>3207</v>
      </c>
      <c r="I1272" s="15">
        <v>9343.85</v>
      </c>
      <c r="J1272" s="77" t="s">
        <v>3473</v>
      </c>
      <c r="K1272" s="92"/>
    </row>
    <row r="1273" spans="1:11" ht="20" x14ac:dyDescent="0.25">
      <c r="A1273" s="14" t="s">
        <v>3026</v>
      </c>
      <c r="B1273" s="14" t="s">
        <v>6150</v>
      </c>
      <c r="C1273" s="14" t="s">
        <v>6151</v>
      </c>
      <c r="D1273" s="16">
        <v>45939</v>
      </c>
      <c r="E1273" s="16"/>
      <c r="F1273" s="14" t="s">
        <v>3139</v>
      </c>
      <c r="G1273" s="14" t="s">
        <v>3547</v>
      </c>
      <c r="H1273" s="14" t="s">
        <v>3199</v>
      </c>
      <c r="I1273" s="15">
        <v>9843.99</v>
      </c>
      <c r="J1273" s="77" t="s">
        <v>3473</v>
      </c>
      <c r="K1273" s="92"/>
    </row>
    <row r="1274" spans="1:11" ht="12.5" x14ac:dyDescent="0.25">
      <c r="A1274" s="14" t="s">
        <v>3026</v>
      </c>
      <c r="B1274" s="14" t="s">
        <v>6179</v>
      </c>
      <c r="C1274" s="14" t="s">
        <v>6180</v>
      </c>
      <c r="D1274" s="16">
        <v>45939</v>
      </c>
      <c r="E1274" s="16"/>
      <c r="F1274" s="14" t="s">
        <v>6181</v>
      </c>
      <c r="G1274" s="14" t="s">
        <v>4401</v>
      </c>
      <c r="H1274" s="14" t="s">
        <v>3159</v>
      </c>
      <c r="I1274" s="15">
        <v>9865.2999999999993</v>
      </c>
      <c r="J1274" s="77">
        <v>3</v>
      </c>
      <c r="K1274" s="92"/>
    </row>
    <row r="1275" spans="1:11" ht="20" x14ac:dyDescent="0.25">
      <c r="A1275" s="14" t="s">
        <v>3026</v>
      </c>
      <c r="B1275" s="14" t="s">
        <v>5930</v>
      </c>
      <c r="C1275" s="14" t="s">
        <v>5931</v>
      </c>
      <c r="D1275" s="16">
        <v>45939</v>
      </c>
      <c r="E1275" s="16"/>
      <c r="F1275" s="14" t="s">
        <v>5932</v>
      </c>
      <c r="G1275" s="14" t="s">
        <v>3528</v>
      </c>
      <c r="H1275" s="14" t="s">
        <v>3194</v>
      </c>
      <c r="I1275" s="15">
        <v>10000</v>
      </c>
      <c r="J1275" s="77" t="s">
        <v>3573</v>
      </c>
      <c r="K1275" s="92"/>
    </row>
    <row r="1276" spans="1:11" ht="12.5" x14ac:dyDescent="0.25">
      <c r="A1276" s="14" t="s">
        <v>3026</v>
      </c>
      <c r="B1276" s="14" t="s">
        <v>5975</v>
      </c>
      <c r="C1276" s="14" t="s">
        <v>5976</v>
      </c>
      <c r="D1276" s="16">
        <v>45939</v>
      </c>
      <c r="E1276" s="16"/>
      <c r="F1276" s="14" t="s">
        <v>5977</v>
      </c>
      <c r="G1276" s="14" t="s">
        <v>5978</v>
      </c>
      <c r="H1276" s="14" t="s">
        <v>5979</v>
      </c>
      <c r="I1276" s="15">
        <v>10000</v>
      </c>
      <c r="J1276" s="77" t="s">
        <v>3573</v>
      </c>
      <c r="K1276" s="92"/>
    </row>
    <row r="1277" spans="1:11" ht="20" x14ac:dyDescent="0.25">
      <c r="A1277" s="14" t="s">
        <v>3026</v>
      </c>
      <c r="B1277" s="14" t="s">
        <v>5909</v>
      </c>
      <c r="C1277" s="14" t="s">
        <v>5910</v>
      </c>
      <c r="D1277" s="16">
        <v>45939</v>
      </c>
      <c r="E1277" s="16"/>
      <c r="F1277" s="14" t="s">
        <v>5911</v>
      </c>
      <c r="G1277" s="14" t="s">
        <v>3509</v>
      </c>
      <c r="H1277" s="14" t="s">
        <v>3118</v>
      </c>
      <c r="I1277" s="15">
        <v>10230</v>
      </c>
      <c r="J1277" s="77" t="s">
        <v>3573</v>
      </c>
      <c r="K1277" s="92"/>
    </row>
    <row r="1278" spans="1:11" ht="12.5" x14ac:dyDescent="0.25">
      <c r="A1278" s="14" t="s">
        <v>3026</v>
      </c>
      <c r="B1278" s="14" t="s">
        <v>6062</v>
      </c>
      <c r="C1278" s="14" t="s">
        <v>6063</v>
      </c>
      <c r="D1278" s="16">
        <v>45939</v>
      </c>
      <c r="E1278" s="16"/>
      <c r="F1278" s="14" t="s">
        <v>6064</v>
      </c>
      <c r="G1278" s="14" t="s">
        <v>6065</v>
      </c>
      <c r="H1278" s="14" t="s">
        <v>3233</v>
      </c>
      <c r="I1278" s="15">
        <v>10332</v>
      </c>
      <c r="J1278" s="77">
        <v>5</v>
      </c>
      <c r="K1278" s="92"/>
    </row>
    <row r="1279" spans="1:11" ht="20" x14ac:dyDescent="0.25">
      <c r="A1279" s="14" t="s">
        <v>3026</v>
      </c>
      <c r="B1279" s="14" t="s">
        <v>5950</v>
      </c>
      <c r="C1279" s="14" t="s">
        <v>5951</v>
      </c>
      <c r="D1279" s="16">
        <v>45939</v>
      </c>
      <c r="E1279" s="16"/>
      <c r="F1279" s="14" t="s">
        <v>5952</v>
      </c>
      <c r="G1279" s="14" t="s">
        <v>5953</v>
      </c>
      <c r="H1279" s="14" t="s">
        <v>5954</v>
      </c>
      <c r="I1279" s="15">
        <v>10558.96</v>
      </c>
      <c r="J1279" s="77" t="s">
        <v>3573</v>
      </c>
      <c r="K1279" s="92"/>
    </row>
    <row r="1280" spans="1:11" ht="12.5" x14ac:dyDescent="0.25">
      <c r="A1280" s="14" t="s">
        <v>3026</v>
      </c>
      <c r="B1280" s="14" t="s">
        <v>6184</v>
      </c>
      <c r="C1280" s="14" t="s">
        <v>6185</v>
      </c>
      <c r="D1280" s="16">
        <v>45939</v>
      </c>
      <c r="E1280" s="16"/>
      <c r="F1280" s="14" t="s">
        <v>6186</v>
      </c>
      <c r="G1280" s="14" t="s">
        <v>6187</v>
      </c>
      <c r="H1280" s="14" t="s">
        <v>6188</v>
      </c>
      <c r="I1280" s="15">
        <v>11782.17</v>
      </c>
      <c r="J1280" s="77" t="s">
        <v>3573</v>
      </c>
      <c r="K1280" s="92"/>
    </row>
    <row r="1281" spans="1:11" ht="12.5" x14ac:dyDescent="0.25">
      <c r="A1281" s="14" t="s">
        <v>3026</v>
      </c>
      <c r="B1281" s="14" t="s">
        <v>6229</v>
      </c>
      <c r="C1281" s="14" t="s">
        <v>6230</v>
      </c>
      <c r="D1281" s="16">
        <v>45939</v>
      </c>
      <c r="E1281" s="16"/>
      <c r="F1281" s="14" t="s">
        <v>6231</v>
      </c>
      <c r="G1281" s="14" t="s">
        <v>4818</v>
      </c>
      <c r="H1281" s="14" t="s">
        <v>4819</v>
      </c>
      <c r="I1281" s="15">
        <v>12150</v>
      </c>
      <c r="J1281" s="77">
        <v>5</v>
      </c>
      <c r="K1281" s="92"/>
    </row>
    <row r="1282" spans="1:11" ht="20" x14ac:dyDescent="0.25">
      <c r="A1282" s="14" t="s">
        <v>3026</v>
      </c>
      <c r="B1282" s="14" t="s">
        <v>6040</v>
      </c>
      <c r="C1282" s="14" t="s">
        <v>6041</v>
      </c>
      <c r="D1282" s="16">
        <v>45939</v>
      </c>
      <c r="E1282" s="16"/>
      <c r="F1282" s="14" t="s">
        <v>6042</v>
      </c>
      <c r="G1282" s="14" t="s">
        <v>6043</v>
      </c>
      <c r="H1282" s="14" t="s">
        <v>6044</v>
      </c>
      <c r="I1282" s="15">
        <v>15938.27</v>
      </c>
      <c r="J1282" s="77">
        <v>3</v>
      </c>
      <c r="K1282" s="92"/>
    </row>
    <row r="1283" spans="1:11" ht="20" x14ac:dyDescent="0.25">
      <c r="A1283" s="14" t="s">
        <v>3026</v>
      </c>
      <c r="B1283" s="14" t="s">
        <v>5561</v>
      </c>
      <c r="C1283" s="14" t="s">
        <v>4265</v>
      </c>
      <c r="D1283" s="16">
        <v>45939</v>
      </c>
      <c r="E1283" s="16"/>
      <c r="F1283" s="14" t="s">
        <v>5562</v>
      </c>
      <c r="G1283" s="14" t="s">
        <v>4288</v>
      </c>
      <c r="H1283" s="14" t="s">
        <v>4289</v>
      </c>
      <c r="I1283" s="15">
        <v>19965</v>
      </c>
      <c r="J1283" s="77">
        <v>3</v>
      </c>
      <c r="K1283" s="92"/>
    </row>
    <row r="1284" spans="1:11" ht="12.5" x14ac:dyDescent="0.25">
      <c r="A1284" s="14" t="s">
        <v>3026</v>
      </c>
      <c r="B1284" s="14" t="s">
        <v>4889</v>
      </c>
      <c r="C1284" s="14" t="s">
        <v>6228</v>
      </c>
      <c r="D1284" s="16">
        <v>45939</v>
      </c>
      <c r="E1284" s="16"/>
      <c r="F1284" s="14" t="s">
        <v>4890</v>
      </c>
      <c r="G1284" s="14" t="s">
        <v>4891</v>
      </c>
      <c r="H1284" s="14" t="s">
        <v>4892</v>
      </c>
      <c r="I1284" s="15">
        <v>22000</v>
      </c>
      <c r="J1284" s="77">
        <v>3</v>
      </c>
      <c r="K1284" s="92"/>
    </row>
    <row r="1285" spans="1:11" ht="12.5" x14ac:dyDescent="0.25">
      <c r="A1285" s="14" t="s">
        <v>3026</v>
      </c>
      <c r="B1285" s="14" t="s">
        <v>5852</v>
      </c>
      <c r="C1285" s="14" t="s">
        <v>3466</v>
      </c>
      <c r="D1285" s="16">
        <v>45939</v>
      </c>
      <c r="E1285" s="16"/>
      <c r="F1285" s="14" t="s">
        <v>5853</v>
      </c>
      <c r="G1285" s="14" t="s">
        <v>3468</v>
      </c>
      <c r="H1285" s="14" t="s">
        <v>3469</v>
      </c>
      <c r="I1285" s="15">
        <v>50000.02</v>
      </c>
      <c r="J1285" s="77">
        <v>5</v>
      </c>
      <c r="K1285" s="92"/>
    </row>
    <row r="1286" spans="1:11" ht="20" x14ac:dyDescent="0.25">
      <c r="A1286" s="14" t="s">
        <v>3026</v>
      </c>
      <c r="B1286" s="14" t="s">
        <v>6030</v>
      </c>
      <c r="C1286" s="14" t="s">
        <v>6031</v>
      </c>
      <c r="D1286" s="16">
        <v>45939</v>
      </c>
      <c r="E1286" s="16"/>
      <c r="F1286" s="14" t="s">
        <v>6032</v>
      </c>
      <c r="G1286" s="14" t="s">
        <v>3111</v>
      </c>
      <c r="H1286" s="14" t="s">
        <v>3112</v>
      </c>
      <c r="I1286" s="15">
        <v>75000</v>
      </c>
      <c r="J1286" s="77">
        <v>5</v>
      </c>
      <c r="K1286" s="92"/>
    </row>
    <row r="1287" spans="1:11" ht="12.5" x14ac:dyDescent="0.25">
      <c r="A1287" s="14" t="s">
        <v>3026</v>
      </c>
      <c r="B1287" s="14">
        <v>1925000733</v>
      </c>
      <c r="C1287" s="14">
        <v>2025017</v>
      </c>
      <c r="D1287" s="16">
        <v>45939</v>
      </c>
      <c r="E1287" s="16"/>
      <c r="F1287" s="14" t="s">
        <v>7693</v>
      </c>
      <c r="G1287" s="14" t="s">
        <v>7694</v>
      </c>
      <c r="H1287" s="14" t="s">
        <v>7695</v>
      </c>
      <c r="I1287" s="15">
        <v>100000</v>
      </c>
      <c r="J1287" s="77">
        <v>5</v>
      </c>
      <c r="K1287" s="92"/>
    </row>
    <row r="1288" spans="1:11" ht="12.5" x14ac:dyDescent="0.25">
      <c r="A1288" s="14" t="s">
        <v>3026</v>
      </c>
      <c r="B1288" s="14" t="s">
        <v>6424</v>
      </c>
      <c r="C1288" s="14" t="s">
        <v>6425</v>
      </c>
      <c r="D1288" s="16">
        <v>45944</v>
      </c>
      <c r="E1288" s="16"/>
      <c r="F1288" s="14" t="s">
        <v>6426</v>
      </c>
      <c r="G1288" s="14" t="s">
        <v>4375</v>
      </c>
      <c r="H1288" s="14" t="s">
        <v>4376</v>
      </c>
      <c r="I1288" s="15">
        <v>500</v>
      </c>
      <c r="J1288" s="77">
        <v>2</v>
      </c>
      <c r="K1288" s="92"/>
    </row>
    <row r="1289" spans="1:11" ht="12.5" x14ac:dyDescent="0.25">
      <c r="A1289" s="14" t="s">
        <v>3026</v>
      </c>
      <c r="B1289" s="14" t="s">
        <v>6354</v>
      </c>
      <c r="C1289" s="14" t="s">
        <v>4020</v>
      </c>
      <c r="D1289" s="16">
        <v>45944</v>
      </c>
      <c r="E1289" s="16"/>
      <c r="F1289" s="14" t="s">
        <v>6355</v>
      </c>
      <c r="G1289" s="14" t="s">
        <v>3816</v>
      </c>
      <c r="H1289" s="14" t="s">
        <v>3817</v>
      </c>
      <c r="I1289" s="15">
        <v>600</v>
      </c>
      <c r="J1289" s="77">
        <v>2</v>
      </c>
      <c r="K1289" s="92"/>
    </row>
    <row r="1290" spans="1:11" ht="20" x14ac:dyDescent="0.25">
      <c r="A1290" s="14" t="s">
        <v>3026</v>
      </c>
      <c r="B1290" s="14" t="s">
        <v>6427</v>
      </c>
      <c r="C1290" s="14" t="s">
        <v>3621</v>
      </c>
      <c r="D1290" s="16">
        <v>45944</v>
      </c>
      <c r="E1290" s="16"/>
      <c r="F1290" s="14" t="s">
        <v>6428</v>
      </c>
      <c r="G1290" s="14" t="s">
        <v>3811</v>
      </c>
      <c r="H1290" s="14" t="s">
        <v>3812</v>
      </c>
      <c r="I1290" s="15">
        <v>600</v>
      </c>
      <c r="J1290" s="77">
        <v>2</v>
      </c>
      <c r="K1290" s="92"/>
    </row>
    <row r="1291" spans="1:11" ht="12.5" x14ac:dyDescent="0.25">
      <c r="A1291" s="14" t="s">
        <v>3026</v>
      </c>
      <c r="B1291" s="14" t="s">
        <v>6429</v>
      </c>
      <c r="C1291" s="14" t="s">
        <v>6430</v>
      </c>
      <c r="D1291" s="16">
        <v>45944</v>
      </c>
      <c r="E1291" s="16"/>
      <c r="F1291" s="14" t="s">
        <v>6431</v>
      </c>
      <c r="G1291" s="14" t="s">
        <v>3816</v>
      </c>
      <c r="H1291" s="14" t="s">
        <v>3817</v>
      </c>
      <c r="I1291" s="15">
        <v>600</v>
      </c>
      <c r="J1291" s="77">
        <v>2</v>
      </c>
      <c r="K1291" s="92"/>
    </row>
    <row r="1292" spans="1:11" ht="12.5" x14ac:dyDescent="0.25">
      <c r="A1292" s="14" t="s">
        <v>3026</v>
      </c>
      <c r="B1292" s="14" t="s">
        <v>6432</v>
      </c>
      <c r="C1292" s="14" t="s">
        <v>6433</v>
      </c>
      <c r="D1292" s="16">
        <v>45944</v>
      </c>
      <c r="E1292" s="16"/>
      <c r="F1292" s="14" t="s">
        <v>6434</v>
      </c>
      <c r="G1292" s="14" t="s">
        <v>3816</v>
      </c>
      <c r="H1292" s="14" t="s">
        <v>3817</v>
      </c>
      <c r="I1292" s="15">
        <v>600</v>
      </c>
      <c r="J1292" s="77">
        <v>2</v>
      </c>
      <c r="K1292" s="92"/>
    </row>
    <row r="1293" spans="1:11" ht="12.5" x14ac:dyDescent="0.25">
      <c r="A1293" s="14" t="s">
        <v>3026</v>
      </c>
      <c r="B1293" s="14" t="s">
        <v>6412</v>
      </c>
      <c r="C1293" s="14" t="s">
        <v>6413</v>
      </c>
      <c r="D1293" s="16">
        <v>45944</v>
      </c>
      <c r="E1293" s="16"/>
      <c r="F1293" s="14" t="s">
        <v>6414</v>
      </c>
      <c r="G1293" s="14" t="s">
        <v>5357</v>
      </c>
      <c r="H1293" s="14" t="s">
        <v>5358</v>
      </c>
      <c r="I1293" s="15">
        <v>984</v>
      </c>
      <c r="J1293" s="77">
        <v>3</v>
      </c>
      <c r="K1293" s="92"/>
    </row>
    <row r="1294" spans="1:11" ht="12.5" x14ac:dyDescent="0.25">
      <c r="A1294" s="14" t="s">
        <v>3026</v>
      </c>
      <c r="B1294" s="14" t="s">
        <v>6343</v>
      </c>
      <c r="C1294" s="14" t="s">
        <v>6344</v>
      </c>
      <c r="D1294" s="16">
        <v>45944</v>
      </c>
      <c r="E1294" s="16"/>
      <c r="F1294" s="14" t="s">
        <v>6345</v>
      </c>
      <c r="G1294" s="14" t="s">
        <v>3764</v>
      </c>
      <c r="H1294" s="14" t="s">
        <v>3765</v>
      </c>
      <c r="I1294" s="15">
        <v>1500</v>
      </c>
      <c r="J1294" s="77" t="s">
        <v>3573</v>
      </c>
      <c r="K1294" s="92"/>
    </row>
    <row r="1295" spans="1:11" ht="12.5" x14ac:dyDescent="0.25">
      <c r="A1295" s="14" t="s">
        <v>3026</v>
      </c>
      <c r="B1295" s="14" t="s">
        <v>6409</v>
      </c>
      <c r="C1295" s="14" t="s">
        <v>3691</v>
      </c>
      <c r="D1295" s="16">
        <v>45944</v>
      </c>
      <c r="E1295" s="16"/>
      <c r="F1295" s="14" t="s">
        <v>6335</v>
      </c>
      <c r="G1295" s="14" t="s">
        <v>3790</v>
      </c>
      <c r="H1295" s="14" t="s">
        <v>3791</v>
      </c>
      <c r="I1295" s="15">
        <v>1500</v>
      </c>
      <c r="J1295" s="77" t="s">
        <v>3573</v>
      </c>
      <c r="K1295" s="92"/>
    </row>
    <row r="1296" spans="1:11" ht="12.5" x14ac:dyDescent="0.25">
      <c r="A1296" s="14" t="s">
        <v>3026</v>
      </c>
      <c r="B1296" s="14" t="s">
        <v>6406</v>
      </c>
      <c r="C1296" s="14" t="s">
        <v>5533</v>
      </c>
      <c r="D1296" s="16">
        <v>45944</v>
      </c>
      <c r="E1296" s="16"/>
      <c r="F1296" s="14" t="s">
        <v>6407</v>
      </c>
      <c r="G1296" s="14">
        <v>53151500</v>
      </c>
      <c r="H1296" s="14" t="s">
        <v>6408</v>
      </c>
      <c r="I1296" s="15">
        <v>1600</v>
      </c>
      <c r="J1296" s="77">
        <v>3</v>
      </c>
      <c r="K1296" s="92"/>
    </row>
    <row r="1297" spans="1:11" ht="20" x14ac:dyDescent="0.25">
      <c r="A1297" s="14" t="s">
        <v>3026</v>
      </c>
      <c r="B1297" s="14" t="s">
        <v>6391</v>
      </c>
      <c r="C1297" s="14" t="s">
        <v>6392</v>
      </c>
      <c r="D1297" s="16">
        <v>45944</v>
      </c>
      <c r="E1297" s="16"/>
      <c r="F1297" s="14" t="s">
        <v>6393</v>
      </c>
      <c r="G1297" s="14" t="s">
        <v>3782</v>
      </c>
      <c r="H1297" s="14" t="s">
        <v>3783</v>
      </c>
      <c r="I1297" s="15">
        <v>1700</v>
      </c>
      <c r="J1297" s="77" t="s">
        <v>3573</v>
      </c>
      <c r="K1297" s="92"/>
    </row>
    <row r="1298" spans="1:11" ht="20" x14ac:dyDescent="0.25">
      <c r="A1298" s="14" t="s">
        <v>3026</v>
      </c>
      <c r="B1298" s="14" t="s">
        <v>6410</v>
      </c>
      <c r="C1298" s="14" t="s">
        <v>5533</v>
      </c>
      <c r="D1298" s="16">
        <v>45944</v>
      </c>
      <c r="E1298" s="16"/>
      <c r="F1298" s="14" t="s">
        <v>6411</v>
      </c>
      <c r="G1298" s="14" t="s">
        <v>3794</v>
      </c>
      <c r="H1298" s="14" t="s">
        <v>3795</v>
      </c>
      <c r="I1298" s="15">
        <v>1700</v>
      </c>
      <c r="J1298" s="77">
        <v>2</v>
      </c>
      <c r="K1298" s="92"/>
    </row>
    <row r="1299" spans="1:11" ht="20" x14ac:dyDescent="0.25">
      <c r="A1299" s="14" t="s">
        <v>3026</v>
      </c>
      <c r="B1299" s="14" t="s">
        <v>6336</v>
      </c>
      <c r="C1299" s="14" t="s">
        <v>3590</v>
      </c>
      <c r="D1299" s="16">
        <v>45944</v>
      </c>
      <c r="E1299" s="16"/>
      <c r="F1299" s="14" t="s">
        <v>6337</v>
      </c>
      <c r="G1299" s="14" t="s">
        <v>3754</v>
      </c>
      <c r="H1299" s="14" t="s">
        <v>3755</v>
      </c>
      <c r="I1299" s="15">
        <v>1750</v>
      </c>
      <c r="J1299" s="77" t="s">
        <v>3573</v>
      </c>
      <c r="K1299" s="92"/>
    </row>
    <row r="1300" spans="1:11" ht="20" x14ac:dyDescent="0.25">
      <c r="A1300" s="14" t="s">
        <v>3026</v>
      </c>
      <c r="B1300" s="14" t="s">
        <v>6327</v>
      </c>
      <c r="C1300" s="14" t="s">
        <v>6328</v>
      </c>
      <c r="D1300" s="16">
        <v>45944</v>
      </c>
      <c r="E1300" s="16"/>
      <c r="F1300" s="14" t="s">
        <v>6329</v>
      </c>
      <c r="G1300" s="14" t="s">
        <v>3739</v>
      </c>
      <c r="H1300" s="14" t="s">
        <v>3740</v>
      </c>
      <c r="I1300" s="15">
        <v>1900</v>
      </c>
      <c r="J1300" s="77">
        <v>2</v>
      </c>
      <c r="K1300" s="92"/>
    </row>
    <row r="1301" spans="1:11" ht="12.5" x14ac:dyDescent="0.25">
      <c r="A1301" s="14" t="s">
        <v>3026</v>
      </c>
      <c r="B1301" s="14" t="s">
        <v>6333</v>
      </c>
      <c r="C1301" s="14" t="s">
        <v>6334</v>
      </c>
      <c r="D1301" s="16">
        <v>45944</v>
      </c>
      <c r="E1301" s="16"/>
      <c r="F1301" s="14" t="s">
        <v>6335</v>
      </c>
      <c r="G1301" s="14" t="s">
        <v>3749</v>
      </c>
      <c r="H1301" s="14" t="s">
        <v>3750</v>
      </c>
      <c r="I1301" s="15">
        <v>1900</v>
      </c>
      <c r="J1301" s="77" t="s">
        <v>3573</v>
      </c>
      <c r="K1301" s="92"/>
    </row>
    <row r="1302" spans="1:11" ht="20" x14ac:dyDescent="0.25">
      <c r="A1302" s="14" t="s">
        <v>3026</v>
      </c>
      <c r="B1302" s="14" t="s">
        <v>6341</v>
      </c>
      <c r="C1302" s="14" t="s">
        <v>5404</v>
      </c>
      <c r="D1302" s="16">
        <v>45944</v>
      </c>
      <c r="E1302" s="16"/>
      <c r="F1302" s="14" t="s">
        <v>6342</v>
      </c>
      <c r="G1302" s="14" t="s">
        <v>3759</v>
      </c>
      <c r="H1302" s="14" t="s">
        <v>3760</v>
      </c>
      <c r="I1302" s="15">
        <v>1900</v>
      </c>
      <c r="J1302" s="77">
        <v>2</v>
      </c>
      <c r="K1302" s="92"/>
    </row>
    <row r="1303" spans="1:11" ht="20" x14ac:dyDescent="0.25">
      <c r="A1303" s="14" t="s">
        <v>3026</v>
      </c>
      <c r="B1303" s="14" t="s">
        <v>6385</v>
      </c>
      <c r="C1303" s="14" t="s">
        <v>3929</v>
      </c>
      <c r="D1303" s="16">
        <v>45944</v>
      </c>
      <c r="E1303" s="16"/>
      <c r="F1303" s="14" t="s">
        <v>6386</v>
      </c>
      <c r="G1303" s="14" t="s">
        <v>3774</v>
      </c>
      <c r="H1303" s="14" t="s">
        <v>3775</v>
      </c>
      <c r="I1303" s="15">
        <v>1900</v>
      </c>
      <c r="J1303" s="77">
        <v>2</v>
      </c>
      <c r="K1303" s="92"/>
    </row>
    <row r="1304" spans="1:11" ht="12.5" x14ac:dyDescent="0.25">
      <c r="A1304" s="14" t="s">
        <v>3026</v>
      </c>
      <c r="B1304" s="14" t="s">
        <v>6349</v>
      </c>
      <c r="C1304" s="14" t="s">
        <v>6350</v>
      </c>
      <c r="D1304" s="16">
        <v>45944</v>
      </c>
      <c r="E1304" s="16"/>
      <c r="F1304" s="14" t="s">
        <v>6351</v>
      </c>
      <c r="G1304" s="14" t="s">
        <v>5177</v>
      </c>
      <c r="H1304" s="14" t="s">
        <v>5178</v>
      </c>
      <c r="I1304" s="15">
        <v>2000</v>
      </c>
      <c r="J1304" s="77">
        <v>3</v>
      </c>
      <c r="K1304" s="92"/>
    </row>
    <row r="1305" spans="1:11" ht="20" x14ac:dyDescent="0.25">
      <c r="A1305" s="14" t="s">
        <v>3026</v>
      </c>
      <c r="B1305" s="14" t="s">
        <v>6389</v>
      </c>
      <c r="C1305" s="14" t="s">
        <v>4281</v>
      </c>
      <c r="D1305" s="16">
        <v>45944</v>
      </c>
      <c r="E1305" s="16"/>
      <c r="F1305" s="14" t="s">
        <v>6390</v>
      </c>
      <c r="G1305" s="14" t="s">
        <v>3778</v>
      </c>
      <c r="H1305" s="14" t="s">
        <v>3779</v>
      </c>
      <c r="I1305" s="15">
        <v>2150</v>
      </c>
      <c r="J1305" s="77" t="s">
        <v>3573</v>
      </c>
      <c r="K1305" s="92"/>
    </row>
    <row r="1306" spans="1:11" ht="12.5" x14ac:dyDescent="0.25">
      <c r="A1306" s="14" t="s">
        <v>3026</v>
      </c>
      <c r="B1306" s="14" t="s">
        <v>6330</v>
      </c>
      <c r="C1306" s="14" t="s">
        <v>6331</v>
      </c>
      <c r="D1306" s="16">
        <v>45944</v>
      </c>
      <c r="E1306" s="16"/>
      <c r="F1306" s="14" t="s">
        <v>6332</v>
      </c>
      <c r="G1306" s="14" t="s">
        <v>3832</v>
      </c>
      <c r="H1306" s="14" t="s">
        <v>3833</v>
      </c>
      <c r="I1306" s="15">
        <v>2600</v>
      </c>
      <c r="J1306" s="77">
        <v>3</v>
      </c>
      <c r="K1306" s="92"/>
    </row>
    <row r="1307" spans="1:11" ht="12.5" x14ac:dyDescent="0.25">
      <c r="A1307" s="14" t="s">
        <v>3026</v>
      </c>
      <c r="B1307" s="14" t="s">
        <v>6352</v>
      </c>
      <c r="C1307" s="14" t="s">
        <v>3676</v>
      </c>
      <c r="D1307" s="16">
        <v>45944</v>
      </c>
      <c r="E1307" s="16"/>
      <c r="F1307" s="14" t="s">
        <v>6353</v>
      </c>
      <c r="G1307" s="14" t="s">
        <v>3769</v>
      </c>
      <c r="H1307" s="14" t="s">
        <v>3770</v>
      </c>
      <c r="I1307" s="15">
        <v>2600</v>
      </c>
      <c r="J1307" s="77">
        <v>3</v>
      </c>
      <c r="K1307" s="92"/>
    </row>
    <row r="1308" spans="1:11" ht="12.5" x14ac:dyDescent="0.25">
      <c r="A1308" s="14" t="s">
        <v>3026</v>
      </c>
      <c r="B1308" s="14" t="s">
        <v>6401</v>
      </c>
      <c r="C1308" s="14" t="s">
        <v>3674</v>
      </c>
      <c r="D1308" s="16">
        <v>45944</v>
      </c>
      <c r="E1308" s="16"/>
      <c r="F1308" s="14" t="s">
        <v>6402</v>
      </c>
      <c r="G1308" s="14">
        <v>1078704407</v>
      </c>
      <c r="H1308" s="14" t="s">
        <v>3824</v>
      </c>
      <c r="I1308" s="15">
        <v>2600</v>
      </c>
      <c r="J1308" s="77">
        <v>3</v>
      </c>
      <c r="K1308" s="92"/>
    </row>
    <row r="1309" spans="1:11" ht="20" x14ac:dyDescent="0.25">
      <c r="A1309" s="14" t="s">
        <v>3026</v>
      </c>
      <c r="B1309" s="14" t="s">
        <v>6403</v>
      </c>
      <c r="C1309" s="14" t="s">
        <v>3691</v>
      </c>
      <c r="D1309" s="16">
        <v>45944</v>
      </c>
      <c r="E1309" s="16"/>
      <c r="F1309" s="14" t="s">
        <v>6404</v>
      </c>
      <c r="G1309" s="14">
        <v>1042102677</v>
      </c>
      <c r="H1309" s="14" t="s">
        <v>6405</v>
      </c>
      <c r="I1309" s="15">
        <v>2600</v>
      </c>
      <c r="J1309" s="77">
        <v>3</v>
      </c>
      <c r="K1309" s="92"/>
    </row>
    <row r="1310" spans="1:11" ht="12.5" x14ac:dyDescent="0.25">
      <c r="A1310" s="14" t="s">
        <v>3026</v>
      </c>
      <c r="B1310" s="14" t="s">
        <v>6422</v>
      </c>
      <c r="C1310" s="14" t="s">
        <v>3721</v>
      </c>
      <c r="D1310" s="16">
        <v>45944</v>
      </c>
      <c r="E1310" s="16"/>
      <c r="F1310" s="14" t="s">
        <v>6423</v>
      </c>
      <c r="G1310" s="14" t="s">
        <v>3803</v>
      </c>
      <c r="H1310" s="14" t="s">
        <v>3804</v>
      </c>
      <c r="I1310" s="15">
        <v>2600</v>
      </c>
      <c r="J1310" s="77">
        <v>3</v>
      </c>
      <c r="K1310" s="92"/>
    </row>
    <row r="1311" spans="1:11" ht="12.5" x14ac:dyDescent="0.25">
      <c r="A1311" s="14" t="s">
        <v>3026</v>
      </c>
      <c r="B1311" s="14" t="s">
        <v>6435</v>
      </c>
      <c r="C1311" s="14" t="s">
        <v>3712</v>
      </c>
      <c r="D1311" s="16">
        <v>45944</v>
      </c>
      <c r="E1311" s="16"/>
      <c r="F1311" s="14" t="s">
        <v>6436</v>
      </c>
      <c r="G1311" s="14" t="s">
        <v>5864</v>
      </c>
      <c r="H1311" s="14" t="s">
        <v>5865</v>
      </c>
      <c r="I1311" s="15">
        <v>2600</v>
      </c>
      <c r="J1311" s="77">
        <v>3</v>
      </c>
      <c r="K1311" s="92"/>
    </row>
    <row r="1312" spans="1:11" ht="12.5" x14ac:dyDescent="0.25">
      <c r="A1312" s="14" t="s">
        <v>3026</v>
      </c>
      <c r="B1312" s="14" t="s">
        <v>6338</v>
      </c>
      <c r="C1312" s="14" t="s">
        <v>6339</v>
      </c>
      <c r="D1312" s="16">
        <v>45944</v>
      </c>
      <c r="E1312" s="16"/>
      <c r="F1312" s="14" t="s">
        <v>6340</v>
      </c>
      <c r="G1312" s="14" t="s">
        <v>4159</v>
      </c>
      <c r="H1312" s="14" t="s">
        <v>4160</v>
      </c>
      <c r="I1312" s="15">
        <v>2700</v>
      </c>
      <c r="J1312" s="77">
        <v>3</v>
      </c>
      <c r="K1312" s="92"/>
    </row>
    <row r="1313" spans="1:11" ht="12.5" x14ac:dyDescent="0.25">
      <c r="A1313" s="14" t="s">
        <v>3026</v>
      </c>
      <c r="B1313" s="14" t="s">
        <v>6399</v>
      </c>
      <c r="C1313" s="14" t="s">
        <v>4638</v>
      </c>
      <c r="D1313" s="16">
        <v>45944</v>
      </c>
      <c r="E1313" s="16"/>
      <c r="F1313" s="14" t="s">
        <v>6400</v>
      </c>
      <c r="G1313" s="14">
        <v>1025758525</v>
      </c>
      <c r="H1313" s="14" t="s">
        <v>3820</v>
      </c>
      <c r="I1313" s="15">
        <v>2800</v>
      </c>
      <c r="J1313" s="77" t="s">
        <v>3573</v>
      </c>
      <c r="K1313" s="92"/>
    </row>
    <row r="1314" spans="1:11" ht="20" x14ac:dyDescent="0.25">
      <c r="A1314" s="14" t="s">
        <v>3026</v>
      </c>
      <c r="B1314" s="14" t="s">
        <v>6396</v>
      </c>
      <c r="C1314" s="14" t="s">
        <v>6397</v>
      </c>
      <c r="D1314" s="16">
        <v>45944</v>
      </c>
      <c r="E1314" s="16"/>
      <c r="F1314" s="14" t="s">
        <v>6398</v>
      </c>
      <c r="G1314" s="14" t="s">
        <v>3744</v>
      </c>
      <c r="H1314" s="14" t="s">
        <v>3745</v>
      </c>
      <c r="I1314" s="15">
        <v>3000</v>
      </c>
      <c r="J1314" s="77">
        <v>3</v>
      </c>
      <c r="K1314" s="92"/>
    </row>
    <row r="1315" spans="1:11" ht="20" x14ac:dyDescent="0.25">
      <c r="A1315" s="14" t="s">
        <v>3026</v>
      </c>
      <c r="B1315" s="14" t="s">
        <v>6356</v>
      </c>
      <c r="C1315" s="14" t="s">
        <v>6357</v>
      </c>
      <c r="D1315" s="16">
        <v>45944</v>
      </c>
      <c r="E1315" s="16"/>
      <c r="F1315" s="14" t="s">
        <v>6358</v>
      </c>
      <c r="G1315" s="14" t="s">
        <v>5172</v>
      </c>
      <c r="H1315" s="14" t="s">
        <v>5173</v>
      </c>
      <c r="I1315" s="15">
        <v>3200</v>
      </c>
      <c r="J1315" s="77">
        <v>3</v>
      </c>
      <c r="K1315" s="92"/>
    </row>
    <row r="1316" spans="1:11" ht="20" x14ac:dyDescent="0.25">
      <c r="A1316" s="14" t="s">
        <v>3026</v>
      </c>
      <c r="B1316" s="14" t="s">
        <v>6437</v>
      </c>
      <c r="C1316" s="14" t="s">
        <v>3664</v>
      </c>
      <c r="D1316" s="16">
        <v>45944</v>
      </c>
      <c r="E1316" s="16"/>
      <c r="F1316" s="14" t="s">
        <v>6358</v>
      </c>
      <c r="G1316" s="14" t="s">
        <v>6438</v>
      </c>
      <c r="H1316" s="14" t="s">
        <v>6439</v>
      </c>
      <c r="I1316" s="15">
        <v>3200</v>
      </c>
      <c r="J1316" s="77">
        <v>3</v>
      </c>
      <c r="K1316" s="92"/>
    </row>
    <row r="1317" spans="1:11" ht="20" x14ac:dyDescent="0.25">
      <c r="A1317" s="14" t="s">
        <v>3026</v>
      </c>
      <c r="B1317" s="14" t="s">
        <v>6440</v>
      </c>
      <c r="C1317" s="14" t="s">
        <v>6441</v>
      </c>
      <c r="D1317" s="16">
        <v>45944</v>
      </c>
      <c r="E1317" s="16"/>
      <c r="F1317" s="14" t="s">
        <v>6442</v>
      </c>
      <c r="G1317" s="14" t="s">
        <v>5362</v>
      </c>
      <c r="H1317" s="14" t="s">
        <v>5363</v>
      </c>
      <c r="I1317" s="15">
        <v>3200</v>
      </c>
      <c r="J1317" s="77">
        <v>3</v>
      </c>
      <c r="K1317" s="92"/>
    </row>
    <row r="1318" spans="1:11" ht="20" x14ac:dyDescent="0.25">
      <c r="A1318" s="14" t="s">
        <v>3026</v>
      </c>
      <c r="B1318" s="14" t="s">
        <v>6445</v>
      </c>
      <c r="C1318" s="14" t="s">
        <v>3627</v>
      </c>
      <c r="D1318" s="16">
        <v>45944</v>
      </c>
      <c r="E1318" s="16"/>
      <c r="F1318" s="14" t="s">
        <v>6358</v>
      </c>
      <c r="G1318" s="14" t="s">
        <v>5332</v>
      </c>
      <c r="H1318" s="14" t="s">
        <v>5333</v>
      </c>
      <c r="I1318" s="15">
        <v>3200</v>
      </c>
      <c r="J1318" s="77">
        <v>3</v>
      </c>
      <c r="K1318" s="92"/>
    </row>
    <row r="1319" spans="1:11" ht="20" x14ac:dyDescent="0.25">
      <c r="A1319" s="14" t="s">
        <v>3026</v>
      </c>
      <c r="B1319" s="14" t="s">
        <v>6446</v>
      </c>
      <c r="C1319" s="14" t="s">
        <v>3654</v>
      </c>
      <c r="D1319" s="16">
        <v>45944</v>
      </c>
      <c r="E1319" s="16"/>
      <c r="F1319" s="14" t="s">
        <v>6447</v>
      </c>
      <c r="G1319" s="14" t="s">
        <v>5391</v>
      </c>
      <c r="H1319" s="14" t="s">
        <v>5392</v>
      </c>
      <c r="I1319" s="15">
        <v>3200</v>
      </c>
      <c r="J1319" s="77">
        <v>3</v>
      </c>
      <c r="K1319" s="92"/>
    </row>
    <row r="1320" spans="1:11" ht="20" x14ac:dyDescent="0.25">
      <c r="A1320" s="14" t="s">
        <v>3026</v>
      </c>
      <c r="B1320" s="14" t="s">
        <v>6448</v>
      </c>
      <c r="C1320" s="14" t="s">
        <v>6449</v>
      </c>
      <c r="D1320" s="16">
        <v>45944</v>
      </c>
      <c r="E1320" s="16"/>
      <c r="F1320" s="14" t="s">
        <v>6450</v>
      </c>
      <c r="G1320" s="14" t="s">
        <v>6451</v>
      </c>
      <c r="H1320" s="14" t="s">
        <v>6452</v>
      </c>
      <c r="I1320" s="15">
        <v>3200</v>
      </c>
      <c r="J1320" s="77">
        <v>3</v>
      </c>
      <c r="K1320" s="92"/>
    </row>
    <row r="1321" spans="1:11" ht="20" x14ac:dyDescent="0.25">
      <c r="A1321" s="14" t="s">
        <v>3026</v>
      </c>
      <c r="B1321" s="14" t="s">
        <v>6453</v>
      </c>
      <c r="C1321" s="14" t="s">
        <v>4831</v>
      </c>
      <c r="D1321" s="16">
        <v>45944</v>
      </c>
      <c r="E1321" s="16"/>
      <c r="F1321" s="14" t="s">
        <v>6358</v>
      </c>
      <c r="G1321" s="14" t="s">
        <v>5311</v>
      </c>
      <c r="H1321" s="14" t="s">
        <v>5312</v>
      </c>
      <c r="I1321" s="15">
        <v>3200</v>
      </c>
      <c r="J1321" s="77">
        <v>3</v>
      </c>
      <c r="K1321" s="92"/>
    </row>
    <row r="1322" spans="1:11" ht="20" x14ac:dyDescent="0.25">
      <c r="A1322" s="14" t="s">
        <v>3026</v>
      </c>
      <c r="B1322" s="14" t="s">
        <v>6459</v>
      </c>
      <c r="C1322" s="14" t="s">
        <v>6460</v>
      </c>
      <c r="D1322" s="16">
        <v>45944</v>
      </c>
      <c r="E1322" s="16"/>
      <c r="F1322" s="14" t="s">
        <v>6442</v>
      </c>
      <c r="G1322" s="14" t="s">
        <v>5167</v>
      </c>
      <c r="H1322" s="14" t="s">
        <v>5168</v>
      </c>
      <c r="I1322" s="15">
        <v>3200</v>
      </c>
      <c r="J1322" s="77">
        <v>3</v>
      </c>
      <c r="K1322" s="92"/>
    </row>
    <row r="1323" spans="1:11" ht="20" x14ac:dyDescent="0.25">
      <c r="A1323" s="14" t="s">
        <v>3026</v>
      </c>
      <c r="B1323" s="14" t="s">
        <v>6461</v>
      </c>
      <c r="C1323" s="14" t="s">
        <v>3618</v>
      </c>
      <c r="D1323" s="16">
        <v>45944</v>
      </c>
      <c r="E1323" s="16"/>
      <c r="F1323" s="14" t="s">
        <v>6462</v>
      </c>
      <c r="G1323" s="14">
        <v>53180852</v>
      </c>
      <c r="H1323" s="14" t="s">
        <v>4358</v>
      </c>
      <c r="I1323" s="15">
        <v>3200</v>
      </c>
      <c r="J1323" s="77">
        <v>3</v>
      </c>
      <c r="K1323" s="92"/>
    </row>
    <row r="1324" spans="1:11" ht="20" x14ac:dyDescent="0.25">
      <c r="A1324" s="14" t="s">
        <v>3026</v>
      </c>
      <c r="B1324" s="14" t="s">
        <v>6463</v>
      </c>
      <c r="C1324" s="14" t="s">
        <v>5575</v>
      </c>
      <c r="D1324" s="16">
        <v>45944</v>
      </c>
      <c r="E1324" s="16"/>
      <c r="F1324" s="14" t="s">
        <v>6464</v>
      </c>
      <c r="G1324" s="14" t="s">
        <v>5357</v>
      </c>
      <c r="H1324" s="14" t="s">
        <v>5358</v>
      </c>
      <c r="I1324" s="15">
        <v>3200</v>
      </c>
      <c r="J1324" s="77">
        <v>3</v>
      </c>
      <c r="K1324" s="92"/>
    </row>
    <row r="1325" spans="1:11" ht="20" x14ac:dyDescent="0.25">
      <c r="A1325" s="14" t="s">
        <v>3026</v>
      </c>
      <c r="B1325" s="14" t="s">
        <v>6465</v>
      </c>
      <c r="C1325" s="14" t="s">
        <v>4310</v>
      </c>
      <c r="D1325" s="16">
        <v>45944</v>
      </c>
      <c r="E1325" s="16"/>
      <c r="F1325" s="14" t="s">
        <v>6466</v>
      </c>
      <c r="G1325" s="14" t="s">
        <v>5375</v>
      </c>
      <c r="H1325" s="14" t="s">
        <v>5376</v>
      </c>
      <c r="I1325" s="15">
        <v>3200</v>
      </c>
      <c r="J1325" s="77">
        <v>3</v>
      </c>
      <c r="K1325" s="92"/>
    </row>
    <row r="1326" spans="1:11" ht="12.5" x14ac:dyDescent="0.25">
      <c r="A1326" s="14" t="s">
        <v>3026</v>
      </c>
      <c r="B1326" s="14" t="s">
        <v>6394</v>
      </c>
      <c r="C1326" s="14" t="s">
        <v>4638</v>
      </c>
      <c r="D1326" s="16">
        <v>45944</v>
      </c>
      <c r="E1326" s="16"/>
      <c r="F1326" s="14" t="s">
        <v>6395</v>
      </c>
      <c r="G1326" s="14" t="s">
        <v>3787</v>
      </c>
      <c r="H1326" s="14" t="s">
        <v>3788</v>
      </c>
      <c r="I1326" s="15">
        <v>3700</v>
      </c>
      <c r="J1326" s="77">
        <v>3</v>
      </c>
      <c r="K1326" s="92"/>
    </row>
    <row r="1327" spans="1:11" ht="20" x14ac:dyDescent="0.25">
      <c r="A1327" s="14" t="s">
        <v>3026</v>
      </c>
      <c r="B1327" s="14" t="s">
        <v>6454</v>
      </c>
      <c r="C1327" s="14" t="s">
        <v>4078</v>
      </c>
      <c r="D1327" s="16">
        <v>45944</v>
      </c>
      <c r="E1327" s="16"/>
      <c r="F1327" s="14" t="s">
        <v>6455</v>
      </c>
      <c r="G1327" s="14" t="s">
        <v>4273</v>
      </c>
      <c r="H1327" s="14" t="s">
        <v>4274</v>
      </c>
      <c r="I1327" s="15">
        <v>3850</v>
      </c>
      <c r="J1327" s="77">
        <v>3</v>
      </c>
      <c r="K1327" s="92"/>
    </row>
    <row r="1328" spans="1:11" ht="20" x14ac:dyDescent="0.25">
      <c r="A1328" s="14" t="s">
        <v>3026</v>
      </c>
      <c r="B1328" s="14" t="s">
        <v>6346</v>
      </c>
      <c r="C1328" s="14" t="s">
        <v>6347</v>
      </c>
      <c r="D1328" s="16">
        <v>45944</v>
      </c>
      <c r="E1328" s="16"/>
      <c r="F1328" s="14" t="s">
        <v>6348</v>
      </c>
      <c r="G1328" s="14" t="s">
        <v>3137</v>
      </c>
      <c r="H1328" s="14" t="s">
        <v>3138</v>
      </c>
      <c r="I1328" s="15">
        <v>6000</v>
      </c>
      <c r="J1328" s="77">
        <v>3</v>
      </c>
      <c r="K1328" s="92"/>
    </row>
    <row r="1329" spans="1:11" ht="20" x14ac:dyDescent="0.25">
      <c r="A1329" s="14" t="s">
        <v>3026</v>
      </c>
      <c r="B1329" s="14" t="s">
        <v>6415</v>
      </c>
      <c r="C1329" s="14" t="s">
        <v>6416</v>
      </c>
      <c r="D1329" s="16">
        <v>45944</v>
      </c>
      <c r="E1329" s="16"/>
      <c r="F1329" s="14" t="s">
        <v>6417</v>
      </c>
      <c r="G1329" s="14" t="s">
        <v>3134</v>
      </c>
      <c r="H1329" s="14" t="s">
        <v>3135</v>
      </c>
      <c r="I1329" s="15">
        <v>6000</v>
      </c>
      <c r="J1329" s="77">
        <v>3</v>
      </c>
      <c r="K1329" s="92"/>
    </row>
    <row r="1330" spans="1:11" ht="20" x14ac:dyDescent="0.25">
      <c r="A1330" s="14" t="s">
        <v>3026</v>
      </c>
      <c r="B1330" s="14" t="s">
        <v>6420</v>
      </c>
      <c r="C1330" s="14" t="s">
        <v>3691</v>
      </c>
      <c r="D1330" s="16">
        <v>45944</v>
      </c>
      <c r="E1330" s="16"/>
      <c r="F1330" s="14" t="s">
        <v>6421</v>
      </c>
      <c r="G1330" s="14" t="s">
        <v>3131</v>
      </c>
      <c r="H1330" s="14" t="s">
        <v>3132</v>
      </c>
      <c r="I1330" s="15">
        <v>6000</v>
      </c>
      <c r="J1330" s="77">
        <v>3</v>
      </c>
      <c r="K1330" s="92"/>
    </row>
    <row r="1331" spans="1:11" ht="12.5" x14ac:dyDescent="0.25">
      <c r="A1331" s="14" t="s">
        <v>3026</v>
      </c>
      <c r="B1331" s="14" t="s">
        <v>6377</v>
      </c>
      <c r="C1331" s="14" t="s">
        <v>6378</v>
      </c>
      <c r="D1331" s="16">
        <v>45944</v>
      </c>
      <c r="E1331" s="16"/>
      <c r="F1331" s="14" t="s">
        <v>6379</v>
      </c>
      <c r="G1331" s="14" t="s">
        <v>4273</v>
      </c>
      <c r="H1331" s="14" t="s">
        <v>4274</v>
      </c>
      <c r="I1331" s="15">
        <v>7269</v>
      </c>
      <c r="J1331" s="77">
        <v>2</v>
      </c>
      <c r="K1331" s="92"/>
    </row>
    <row r="1332" spans="1:11" ht="12.5" x14ac:dyDescent="0.25">
      <c r="A1332" s="14" t="s">
        <v>3026</v>
      </c>
      <c r="B1332" s="14" t="s">
        <v>6387</v>
      </c>
      <c r="C1332" s="14" t="s">
        <v>3633</v>
      </c>
      <c r="D1332" s="16">
        <v>45944</v>
      </c>
      <c r="E1332" s="16"/>
      <c r="F1332" s="14" t="s">
        <v>6388</v>
      </c>
      <c r="G1332" s="14" t="s">
        <v>3827</v>
      </c>
      <c r="H1332" s="14" t="s">
        <v>3828</v>
      </c>
      <c r="I1332" s="15">
        <v>8000</v>
      </c>
      <c r="J1332" s="77">
        <v>3</v>
      </c>
      <c r="K1332" s="92"/>
    </row>
    <row r="1333" spans="1:11" ht="20" x14ac:dyDescent="0.25">
      <c r="A1333" s="14" t="s">
        <v>3026</v>
      </c>
      <c r="B1333" s="14" t="s">
        <v>6365</v>
      </c>
      <c r="C1333" s="14" t="s">
        <v>6366</v>
      </c>
      <c r="D1333" s="16">
        <v>45944</v>
      </c>
      <c r="E1333" s="16"/>
      <c r="F1333" s="14" t="s">
        <v>6367</v>
      </c>
      <c r="G1333" s="14" t="s">
        <v>4424</v>
      </c>
      <c r="H1333" s="14" t="s">
        <v>4425</v>
      </c>
      <c r="I1333" s="15">
        <v>9008.4</v>
      </c>
      <c r="J1333" s="77">
        <v>3</v>
      </c>
      <c r="K1333" s="92"/>
    </row>
    <row r="1334" spans="1:11" ht="12.5" x14ac:dyDescent="0.25">
      <c r="A1334" s="14" t="s">
        <v>3026</v>
      </c>
      <c r="B1334" s="14" t="s">
        <v>6359</v>
      </c>
      <c r="C1334" s="14" t="s">
        <v>6360</v>
      </c>
      <c r="D1334" s="16">
        <v>45944</v>
      </c>
      <c r="E1334" s="16"/>
      <c r="F1334" s="14" t="s">
        <v>6361</v>
      </c>
      <c r="G1334" s="14" t="s">
        <v>4424</v>
      </c>
      <c r="H1334" s="14" t="s">
        <v>4425</v>
      </c>
      <c r="I1334" s="15">
        <v>9369.7199999999993</v>
      </c>
      <c r="J1334" s="77">
        <v>3</v>
      </c>
      <c r="K1334" s="92"/>
    </row>
    <row r="1335" spans="1:11" ht="12.5" x14ac:dyDescent="0.25">
      <c r="A1335" s="14" t="s">
        <v>3026</v>
      </c>
      <c r="B1335" s="14" t="s">
        <v>6380</v>
      </c>
      <c r="C1335" s="14" t="s">
        <v>6381</v>
      </c>
      <c r="D1335" s="16">
        <v>45944</v>
      </c>
      <c r="E1335" s="16"/>
      <c r="F1335" s="14" t="s">
        <v>6382</v>
      </c>
      <c r="G1335" s="14" t="s">
        <v>6383</v>
      </c>
      <c r="H1335" s="14" t="s">
        <v>6384</v>
      </c>
      <c r="I1335" s="15">
        <v>10000</v>
      </c>
      <c r="J1335" s="77">
        <v>3</v>
      </c>
      <c r="K1335" s="92"/>
    </row>
    <row r="1336" spans="1:11" ht="20" x14ac:dyDescent="0.25">
      <c r="A1336" s="14" t="s">
        <v>3026</v>
      </c>
      <c r="B1336" s="14" t="s">
        <v>6443</v>
      </c>
      <c r="C1336" s="14" t="s">
        <v>5763</v>
      </c>
      <c r="D1336" s="16">
        <v>45944</v>
      </c>
      <c r="E1336" s="16"/>
      <c r="F1336" s="14" t="s">
        <v>6444</v>
      </c>
      <c r="G1336" s="14" t="s">
        <v>4714</v>
      </c>
      <c r="H1336" s="14" t="s">
        <v>4715</v>
      </c>
      <c r="I1336" s="15">
        <v>10014</v>
      </c>
      <c r="J1336" s="77">
        <v>3</v>
      </c>
      <c r="K1336" s="92"/>
    </row>
    <row r="1337" spans="1:11" ht="12.5" x14ac:dyDescent="0.25">
      <c r="A1337" s="14" t="s">
        <v>3026</v>
      </c>
      <c r="B1337" s="14" t="s">
        <v>6374</v>
      </c>
      <c r="C1337" s="14" t="s">
        <v>6375</v>
      </c>
      <c r="D1337" s="16">
        <v>45944</v>
      </c>
      <c r="E1337" s="16"/>
      <c r="F1337" s="14" t="s">
        <v>6376</v>
      </c>
      <c r="G1337" s="14" t="s">
        <v>4424</v>
      </c>
      <c r="H1337" s="14" t="s">
        <v>4425</v>
      </c>
      <c r="I1337" s="15">
        <v>10899.56</v>
      </c>
      <c r="J1337" s="77">
        <v>3</v>
      </c>
      <c r="K1337" s="92"/>
    </row>
    <row r="1338" spans="1:11" ht="12.5" x14ac:dyDescent="0.25">
      <c r="A1338" s="14" t="s">
        <v>3026</v>
      </c>
      <c r="B1338" s="14" t="s">
        <v>6368</v>
      </c>
      <c r="C1338" s="14" t="s">
        <v>6369</v>
      </c>
      <c r="D1338" s="16">
        <v>45944</v>
      </c>
      <c r="E1338" s="16"/>
      <c r="F1338" s="14" t="s">
        <v>6370</v>
      </c>
      <c r="G1338" s="14" t="s">
        <v>4424</v>
      </c>
      <c r="H1338" s="14" t="s">
        <v>4425</v>
      </c>
      <c r="I1338" s="15">
        <v>11361.58</v>
      </c>
      <c r="J1338" s="77">
        <v>3</v>
      </c>
      <c r="K1338" s="92"/>
    </row>
    <row r="1339" spans="1:11" ht="20" x14ac:dyDescent="0.25">
      <c r="A1339" s="14" t="s">
        <v>3026</v>
      </c>
      <c r="B1339" s="14" t="s">
        <v>6418</v>
      </c>
      <c r="C1339" s="14" t="s">
        <v>3691</v>
      </c>
      <c r="D1339" s="16">
        <v>45944</v>
      </c>
      <c r="E1339" s="16"/>
      <c r="F1339" s="14" t="s">
        <v>6419</v>
      </c>
      <c r="G1339" s="14" t="s">
        <v>3732</v>
      </c>
      <c r="H1339" s="14" t="s">
        <v>3733</v>
      </c>
      <c r="I1339" s="15">
        <v>14300</v>
      </c>
      <c r="J1339" s="77">
        <v>3</v>
      </c>
      <c r="K1339" s="92"/>
    </row>
    <row r="1340" spans="1:11" ht="12.5" x14ac:dyDescent="0.25">
      <c r="A1340" s="14" t="s">
        <v>3026</v>
      </c>
      <c r="B1340" s="14" t="s">
        <v>6371</v>
      </c>
      <c r="C1340" s="14" t="s">
        <v>6372</v>
      </c>
      <c r="D1340" s="16">
        <v>45944</v>
      </c>
      <c r="E1340" s="16"/>
      <c r="F1340" s="14" t="s">
        <v>6373</v>
      </c>
      <c r="G1340" s="14" t="s">
        <v>4424</v>
      </c>
      <c r="H1340" s="14" t="s">
        <v>4425</v>
      </c>
      <c r="I1340" s="15">
        <v>19247.55</v>
      </c>
      <c r="J1340" s="77">
        <v>3</v>
      </c>
      <c r="K1340" s="92"/>
    </row>
    <row r="1341" spans="1:11" ht="12.5" x14ac:dyDescent="0.25">
      <c r="A1341" s="14" t="s">
        <v>3026</v>
      </c>
      <c r="B1341" s="14" t="s">
        <v>6456</v>
      </c>
      <c r="C1341" s="14" t="s">
        <v>6457</v>
      </c>
      <c r="D1341" s="16">
        <v>45944</v>
      </c>
      <c r="E1341" s="16"/>
      <c r="F1341" s="14" t="s">
        <v>6458</v>
      </c>
      <c r="G1341" s="14" t="s">
        <v>4273</v>
      </c>
      <c r="H1341" s="14" t="s">
        <v>4274</v>
      </c>
      <c r="I1341" s="15">
        <v>22199.19</v>
      </c>
      <c r="J1341" s="77">
        <v>5</v>
      </c>
      <c r="K1341" s="92"/>
    </row>
    <row r="1342" spans="1:11" ht="12.5" x14ac:dyDescent="0.25">
      <c r="A1342" s="14" t="s">
        <v>3026</v>
      </c>
      <c r="B1342" s="14" t="s">
        <v>6362</v>
      </c>
      <c r="C1342" s="14" t="s">
        <v>6363</v>
      </c>
      <c r="D1342" s="16">
        <v>45944</v>
      </c>
      <c r="E1342" s="16"/>
      <c r="F1342" s="14" t="s">
        <v>6364</v>
      </c>
      <c r="G1342" s="14" t="s">
        <v>4424</v>
      </c>
      <c r="H1342" s="14" t="s">
        <v>4425</v>
      </c>
      <c r="I1342" s="15">
        <v>34996.080000000002</v>
      </c>
      <c r="J1342" s="77">
        <v>3</v>
      </c>
      <c r="K1342" s="92"/>
    </row>
    <row r="1343" spans="1:11" ht="20" x14ac:dyDescent="0.25">
      <c r="A1343" s="14" t="s">
        <v>3026</v>
      </c>
      <c r="B1343" s="14" t="s">
        <v>5140</v>
      </c>
      <c r="C1343" s="14" t="s">
        <v>6470</v>
      </c>
      <c r="D1343" s="16">
        <v>45945</v>
      </c>
      <c r="E1343" s="16"/>
      <c r="F1343" s="14" t="s">
        <v>5141</v>
      </c>
      <c r="G1343" s="14" t="s">
        <v>5142</v>
      </c>
      <c r="H1343" s="14" t="s">
        <v>5143</v>
      </c>
      <c r="I1343" s="15">
        <v>725.05</v>
      </c>
      <c r="J1343" s="77">
        <v>5</v>
      </c>
      <c r="K1343" s="92"/>
    </row>
    <row r="1344" spans="1:11" ht="20" x14ac:dyDescent="0.25">
      <c r="A1344" s="14" t="s">
        <v>3026</v>
      </c>
      <c r="B1344" s="14" t="s">
        <v>6467</v>
      </c>
      <c r="C1344" s="14" t="s">
        <v>6468</v>
      </c>
      <c r="D1344" s="16">
        <v>45945</v>
      </c>
      <c r="E1344" s="16"/>
      <c r="F1344" s="14" t="s">
        <v>6469</v>
      </c>
      <c r="G1344" s="14" t="s">
        <v>3904</v>
      </c>
      <c r="H1344" s="14" t="s">
        <v>3905</v>
      </c>
      <c r="I1344" s="15">
        <v>2700</v>
      </c>
      <c r="J1344" s="77" t="s">
        <v>3573</v>
      </c>
      <c r="K1344" s="92"/>
    </row>
    <row r="1345" spans="1:11" ht="12.5" x14ac:dyDescent="0.25">
      <c r="A1345" s="14" t="s">
        <v>3026</v>
      </c>
      <c r="B1345" s="14" t="s">
        <v>7295</v>
      </c>
      <c r="C1345" s="14" t="s">
        <v>7296</v>
      </c>
      <c r="D1345" s="16">
        <v>45945</v>
      </c>
      <c r="E1345" s="16"/>
      <c r="F1345" s="14" t="s">
        <v>7297</v>
      </c>
      <c r="G1345" s="14" t="s">
        <v>4007</v>
      </c>
      <c r="H1345" s="14" t="s">
        <v>4008</v>
      </c>
      <c r="I1345" s="15">
        <v>26680.400000000001</v>
      </c>
      <c r="J1345" s="77">
        <v>3</v>
      </c>
      <c r="K1345" s="92"/>
    </row>
    <row r="1346" spans="1:11" ht="12.5" x14ac:dyDescent="0.25">
      <c r="A1346" s="14" t="s">
        <v>3026</v>
      </c>
      <c r="B1346" s="14" t="s">
        <v>6514</v>
      </c>
      <c r="C1346" s="14" t="s">
        <v>6515</v>
      </c>
      <c r="D1346" s="16">
        <v>45946</v>
      </c>
      <c r="E1346" s="16"/>
      <c r="F1346" s="14" t="s">
        <v>6516</v>
      </c>
      <c r="G1346" s="14" t="s">
        <v>6512</v>
      </c>
      <c r="H1346" s="14" t="s">
        <v>6513</v>
      </c>
      <c r="I1346" s="15">
        <v>194.7</v>
      </c>
      <c r="J1346" s="77">
        <v>5</v>
      </c>
      <c r="K1346" s="92"/>
    </row>
    <row r="1347" spans="1:11" ht="12.5" x14ac:dyDescent="0.25">
      <c r="A1347" s="14" t="s">
        <v>3026</v>
      </c>
      <c r="B1347" s="14" t="s">
        <v>6497</v>
      </c>
      <c r="C1347" s="14" t="s">
        <v>6498</v>
      </c>
      <c r="D1347" s="16">
        <v>45946</v>
      </c>
      <c r="E1347" s="16"/>
      <c r="F1347" s="14" t="s">
        <v>6499</v>
      </c>
      <c r="G1347" s="14" t="s">
        <v>4473</v>
      </c>
      <c r="H1347" s="14" t="s">
        <v>4474</v>
      </c>
      <c r="I1347" s="15">
        <v>195.1</v>
      </c>
      <c r="J1347" s="77">
        <v>5</v>
      </c>
      <c r="K1347" s="92"/>
    </row>
    <row r="1348" spans="1:11" ht="12.5" x14ac:dyDescent="0.25">
      <c r="A1348" s="14" t="s">
        <v>3026</v>
      </c>
      <c r="B1348" s="14" t="s">
        <v>6560</v>
      </c>
      <c r="C1348" s="14" t="s">
        <v>6561</v>
      </c>
      <c r="D1348" s="16">
        <v>45946</v>
      </c>
      <c r="E1348" s="16"/>
      <c r="F1348" s="14" t="s">
        <v>6562</v>
      </c>
      <c r="G1348" s="14" t="s">
        <v>6563</v>
      </c>
      <c r="H1348" s="14" t="s">
        <v>6564</v>
      </c>
      <c r="I1348" s="15">
        <v>237.5</v>
      </c>
      <c r="J1348" s="77">
        <v>5</v>
      </c>
      <c r="K1348" s="92"/>
    </row>
    <row r="1349" spans="1:11" ht="20" x14ac:dyDescent="0.25">
      <c r="A1349" s="14" t="s">
        <v>3026</v>
      </c>
      <c r="B1349" s="14" t="s">
        <v>6529</v>
      </c>
      <c r="C1349" s="14" t="s">
        <v>6530</v>
      </c>
      <c r="D1349" s="16">
        <v>45946</v>
      </c>
      <c r="E1349" s="16"/>
      <c r="F1349" s="14" t="s">
        <v>6531</v>
      </c>
      <c r="G1349" s="14" t="s">
        <v>5636</v>
      </c>
      <c r="H1349" s="14" t="s">
        <v>5637</v>
      </c>
      <c r="I1349" s="15">
        <v>286.8</v>
      </c>
      <c r="J1349" s="77">
        <v>5</v>
      </c>
      <c r="K1349" s="92"/>
    </row>
    <row r="1350" spans="1:11" ht="12.5" x14ac:dyDescent="0.25">
      <c r="A1350" s="14" t="s">
        <v>3026</v>
      </c>
      <c r="B1350" s="14" t="s">
        <v>6535</v>
      </c>
      <c r="C1350" s="14" t="s">
        <v>6536</v>
      </c>
      <c r="D1350" s="16">
        <v>45946</v>
      </c>
      <c r="E1350" s="16"/>
      <c r="F1350" s="14" t="s">
        <v>6537</v>
      </c>
      <c r="G1350" s="14" t="s">
        <v>4144</v>
      </c>
      <c r="H1350" s="14" t="s">
        <v>4145</v>
      </c>
      <c r="I1350" s="15">
        <v>295.2</v>
      </c>
      <c r="J1350" s="77">
        <v>5</v>
      </c>
      <c r="K1350" s="92"/>
    </row>
    <row r="1351" spans="1:11" ht="20" x14ac:dyDescent="0.25">
      <c r="A1351" s="14" t="s">
        <v>3026</v>
      </c>
      <c r="B1351" s="14" t="s">
        <v>6538</v>
      </c>
      <c r="C1351" s="14" t="s">
        <v>6539</v>
      </c>
      <c r="D1351" s="16">
        <v>45946</v>
      </c>
      <c r="E1351" s="16"/>
      <c r="F1351" s="14" t="s">
        <v>6540</v>
      </c>
      <c r="G1351" s="14" t="s">
        <v>4144</v>
      </c>
      <c r="H1351" s="14" t="s">
        <v>4145</v>
      </c>
      <c r="I1351" s="15">
        <v>295.2</v>
      </c>
      <c r="J1351" s="77">
        <v>5</v>
      </c>
      <c r="K1351" s="92"/>
    </row>
    <row r="1352" spans="1:11" ht="12.5" x14ac:dyDescent="0.25">
      <c r="A1352" s="14" t="s">
        <v>3026</v>
      </c>
      <c r="B1352" s="14" t="s">
        <v>6581</v>
      </c>
      <c r="C1352" s="14" t="s">
        <v>6582</v>
      </c>
      <c r="D1352" s="16">
        <v>45946</v>
      </c>
      <c r="E1352" s="16"/>
      <c r="F1352" s="14" t="s">
        <v>6583</v>
      </c>
      <c r="G1352" s="14" t="s">
        <v>3969</v>
      </c>
      <c r="H1352" s="14" t="s">
        <v>3970</v>
      </c>
      <c r="I1352" s="15">
        <v>341.45</v>
      </c>
      <c r="J1352" s="77">
        <v>1</v>
      </c>
      <c r="K1352" s="92"/>
    </row>
    <row r="1353" spans="1:11" ht="12.5" x14ac:dyDescent="0.25">
      <c r="A1353" s="14" t="s">
        <v>3026</v>
      </c>
      <c r="B1353" s="14" t="s">
        <v>6520</v>
      </c>
      <c r="C1353" s="14" t="s">
        <v>6521</v>
      </c>
      <c r="D1353" s="16">
        <v>45946</v>
      </c>
      <c r="E1353" s="16"/>
      <c r="F1353" s="14" t="s">
        <v>6522</v>
      </c>
      <c r="G1353" s="14" t="s">
        <v>4121</v>
      </c>
      <c r="H1353" s="14" t="s">
        <v>3154</v>
      </c>
      <c r="I1353" s="15">
        <v>379.7</v>
      </c>
      <c r="J1353" s="77">
        <v>5</v>
      </c>
      <c r="K1353" s="92"/>
    </row>
    <row r="1354" spans="1:11" ht="12.5" x14ac:dyDescent="0.25">
      <c r="A1354" s="14" t="s">
        <v>3026</v>
      </c>
      <c r="B1354" s="14" t="s">
        <v>6659</v>
      </c>
      <c r="C1354" s="14" t="s">
        <v>3571</v>
      </c>
      <c r="D1354" s="16">
        <v>45946</v>
      </c>
      <c r="E1354" s="16"/>
      <c r="F1354" s="14" t="s">
        <v>6660</v>
      </c>
      <c r="G1354" s="14" t="s">
        <v>3571</v>
      </c>
      <c r="H1354" s="14" t="s">
        <v>3572</v>
      </c>
      <c r="I1354" s="15">
        <v>400</v>
      </c>
      <c r="J1354" s="77">
        <v>5</v>
      </c>
      <c r="K1354" s="92"/>
    </row>
    <row r="1355" spans="1:11" ht="12.5" x14ac:dyDescent="0.25">
      <c r="A1355" s="14" t="s">
        <v>3026</v>
      </c>
      <c r="B1355" s="14" t="s">
        <v>6555</v>
      </c>
      <c r="C1355" s="14" t="s">
        <v>6556</v>
      </c>
      <c r="D1355" s="16">
        <v>45946</v>
      </c>
      <c r="E1355" s="16"/>
      <c r="F1355" s="14" t="s">
        <v>6557</v>
      </c>
      <c r="G1355" s="14" t="s">
        <v>6558</v>
      </c>
      <c r="H1355" s="14" t="s">
        <v>6559</v>
      </c>
      <c r="I1355" s="15">
        <v>408.5</v>
      </c>
      <c r="J1355" s="77">
        <v>5</v>
      </c>
      <c r="K1355" s="92"/>
    </row>
    <row r="1356" spans="1:11" ht="20" x14ac:dyDescent="0.25">
      <c r="A1356" s="14" t="s">
        <v>3026</v>
      </c>
      <c r="B1356" s="14" t="s">
        <v>6685</v>
      </c>
      <c r="C1356" s="14" t="s">
        <v>3625</v>
      </c>
      <c r="D1356" s="16">
        <v>45946</v>
      </c>
      <c r="E1356" s="16"/>
      <c r="F1356" s="14" t="s">
        <v>6686</v>
      </c>
      <c r="G1356" s="14" t="s">
        <v>6687</v>
      </c>
      <c r="H1356" s="14" t="s">
        <v>6688</v>
      </c>
      <c r="I1356" s="15">
        <v>417.27</v>
      </c>
      <c r="J1356" s="77">
        <v>5</v>
      </c>
      <c r="K1356" s="92"/>
    </row>
    <row r="1357" spans="1:11" ht="20" x14ac:dyDescent="0.25">
      <c r="A1357" s="14" t="s">
        <v>3026</v>
      </c>
      <c r="B1357" s="14" t="s">
        <v>6482</v>
      </c>
      <c r="C1357" s="14" t="s">
        <v>6483</v>
      </c>
      <c r="D1357" s="16">
        <v>45946</v>
      </c>
      <c r="E1357" s="16"/>
      <c r="F1357" s="14" t="s">
        <v>6484</v>
      </c>
      <c r="G1357" s="14" t="s">
        <v>3855</v>
      </c>
      <c r="H1357" s="14" t="s">
        <v>3856</v>
      </c>
      <c r="I1357" s="15">
        <v>459.1</v>
      </c>
      <c r="J1357" s="77">
        <v>5</v>
      </c>
      <c r="K1357" s="92"/>
    </row>
    <row r="1358" spans="1:11" ht="12.5" x14ac:dyDescent="0.25">
      <c r="A1358" s="14" t="s">
        <v>3026</v>
      </c>
      <c r="B1358" s="14" t="s">
        <v>6597</v>
      </c>
      <c r="C1358" s="14" t="s">
        <v>6598</v>
      </c>
      <c r="D1358" s="16">
        <v>45946</v>
      </c>
      <c r="E1358" s="16"/>
      <c r="F1358" s="14" t="s">
        <v>6599</v>
      </c>
      <c r="G1358" s="14" t="s">
        <v>6596</v>
      </c>
      <c r="H1358" s="14" t="s">
        <v>3209</v>
      </c>
      <c r="I1358" s="15">
        <v>485.85</v>
      </c>
      <c r="J1358" s="77">
        <v>1</v>
      </c>
      <c r="K1358" s="92"/>
    </row>
    <row r="1359" spans="1:11" ht="20" x14ac:dyDescent="0.25">
      <c r="A1359" s="14" t="s">
        <v>3026</v>
      </c>
      <c r="B1359" s="14" t="s">
        <v>6621</v>
      </c>
      <c r="C1359" s="14" t="s">
        <v>6622</v>
      </c>
      <c r="D1359" s="16">
        <v>45946</v>
      </c>
      <c r="E1359" s="16"/>
      <c r="F1359" s="14" t="s">
        <v>6623</v>
      </c>
      <c r="G1359" s="14" t="s">
        <v>6624</v>
      </c>
      <c r="H1359" s="14" t="s">
        <v>6625</v>
      </c>
      <c r="I1359" s="15">
        <v>496.45</v>
      </c>
      <c r="J1359" s="77">
        <v>1</v>
      </c>
      <c r="K1359" s="92"/>
    </row>
    <row r="1360" spans="1:11" ht="20" x14ac:dyDescent="0.25">
      <c r="A1360" s="14" t="s">
        <v>3026</v>
      </c>
      <c r="B1360" s="14" t="s">
        <v>6629</v>
      </c>
      <c r="C1360" s="14" t="s">
        <v>6630</v>
      </c>
      <c r="D1360" s="16">
        <v>45946</v>
      </c>
      <c r="E1360" s="16"/>
      <c r="F1360" s="14" t="s">
        <v>6631</v>
      </c>
      <c r="G1360" s="14" t="s">
        <v>6624</v>
      </c>
      <c r="H1360" s="14" t="s">
        <v>6625</v>
      </c>
      <c r="I1360" s="15">
        <v>614.75</v>
      </c>
      <c r="J1360" s="77">
        <v>1</v>
      </c>
      <c r="K1360" s="92"/>
    </row>
    <row r="1361" spans="1:11" ht="20" x14ac:dyDescent="0.25">
      <c r="A1361" s="14" t="s">
        <v>3026</v>
      </c>
      <c r="B1361" s="14" t="s">
        <v>6640</v>
      </c>
      <c r="C1361" s="14" t="s">
        <v>6641</v>
      </c>
      <c r="D1361" s="16">
        <v>45946</v>
      </c>
      <c r="E1361" s="16"/>
      <c r="F1361" s="14" t="s">
        <v>6642</v>
      </c>
      <c r="G1361" s="14" t="s">
        <v>6643</v>
      </c>
      <c r="H1361" s="14" t="s">
        <v>6644</v>
      </c>
      <c r="I1361" s="15">
        <v>615</v>
      </c>
      <c r="J1361" s="77">
        <v>1</v>
      </c>
      <c r="K1361" s="92"/>
    </row>
    <row r="1362" spans="1:11" ht="12.5" x14ac:dyDescent="0.25">
      <c r="A1362" s="14" t="s">
        <v>3026</v>
      </c>
      <c r="B1362" s="14" t="s">
        <v>6550</v>
      </c>
      <c r="C1362" s="14" t="s">
        <v>6551</v>
      </c>
      <c r="D1362" s="16">
        <v>45946</v>
      </c>
      <c r="E1362" s="16"/>
      <c r="F1362" s="14" t="s">
        <v>6552</v>
      </c>
      <c r="G1362" s="14" t="s">
        <v>3931</v>
      </c>
      <c r="H1362" s="14" t="s">
        <v>3336</v>
      </c>
      <c r="I1362" s="15">
        <v>817</v>
      </c>
      <c r="J1362" s="77">
        <v>1</v>
      </c>
      <c r="K1362" s="92"/>
    </row>
    <row r="1363" spans="1:11" ht="20" x14ac:dyDescent="0.25">
      <c r="A1363" s="14" t="s">
        <v>3026</v>
      </c>
      <c r="B1363" s="14" t="s">
        <v>6576</v>
      </c>
      <c r="C1363" s="14" t="s">
        <v>6577</v>
      </c>
      <c r="D1363" s="16">
        <v>45946</v>
      </c>
      <c r="E1363" s="16"/>
      <c r="F1363" s="14" t="s">
        <v>6578</v>
      </c>
      <c r="G1363" s="14" t="s">
        <v>3371</v>
      </c>
      <c r="H1363" s="14" t="s">
        <v>3949</v>
      </c>
      <c r="I1363" s="15">
        <v>837</v>
      </c>
      <c r="J1363" s="77">
        <v>1</v>
      </c>
      <c r="K1363" s="92"/>
    </row>
    <row r="1364" spans="1:11" ht="12.5" x14ac:dyDescent="0.25">
      <c r="A1364" s="14" t="s">
        <v>3026</v>
      </c>
      <c r="B1364" s="14" t="s">
        <v>6553</v>
      </c>
      <c r="C1364" s="14" t="s">
        <v>5696</v>
      </c>
      <c r="D1364" s="16">
        <v>45946</v>
      </c>
      <c r="E1364" s="16"/>
      <c r="F1364" s="14" t="s">
        <v>6554</v>
      </c>
      <c r="G1364" s="14" t="s">
        <v>3931</v>
      </c>
      <c r="H1364" s="14" t="s">
        <v>3336</v>
      </c>
      <c r="I1364" s="15">
        <v>848</v>
      </c>
      <c r="J1364" s="77">
        <v>1</v>
      </c>
      <c r="K1364" s="92"/>
    </row>
    <row r="1365" spans="1:11" ht="12.5" x14ac:dyDescent="0.25">
      <c r="A1365" s="14" t="s">
        <v>3026</v>
      </c>
      <c r="B1365" s="14" t="s">
        <v>6584</v>
      </c>
      <c r="C1365" s="14" t="s">
        <v>6585</v>
      </c>
      <c r="D1365" s="16">
        <v>45946</v>
      </c>
      <c r="E1365" s="16"/>
      <c r="F1365" s="14" t="s">
        <v>6583</v>
      </c>
      <c r="G1365" s="14" t="s">
        <v>3969</v>
      </c>
      <c r="H1365" s="14" t="s">
        <v>3970</v>
      </c>
      <c r="I1365" s="15">
        <v>930</v>
      </c>
      <c r="J1365" s="77">
        <v>1</v>
      </c>
      <c r="K1365" s="92"/>
    </row>
    <row r="1366" spans="1:11" ht="12.5" x14ac:dyDescent="0.25">
      <c r="A1366" s="14" t="s">
        <v>3026</v>
      </c>
      <c r="B1366" s="14" t="s">
        <v>6632</v>
      </c>
      <c r="C1366" s="14" t="s">
        <v>6633</v>
      </c>
      <c r="D1366" s="16">
        <v>45946</v>
      </c>
      <c r="E1366" s="16"/>
      <c r="F1366" s="14" t="s">
        <v>6634</v>
      </c>
      <c r="G1366" s="14" t="s">
        <v>6635</v>
      </c>
      <c r="H1366" s="14" t="s">
        <v>6636</v>
      </c>
      <c r="I1366" s="15">
        <v>1000</v>
      </c>
      <c r="J1366" s="77">
        <v>1</v>
      </c>
      <c r="K1366" s="92"/>
    </row>
    <row r="1367" spans="1:11" ht="20" x14ac:dyDescent="0.25">
      <c r="A1367" s="14" t="s">
        <v>3026</v>
      </c>
      <c r="B1367" s="14" t="s">
        <v>6626</v>
      </c>
      <c r="C1367" s="14" t="s">
        <v>6627</v>
      </c>
      <c r="D1367" s="16">
        <v>45946</v>
      </c>
      <c r="E1367" s="16"/>
      <c r="F1367" s="14" t="s">
        <v>6628</v>
      </c>
      <c r="G1367" s="14" t="s">
        <v>6624</v>
      </c>
      <c r="H1367" s="14" t="s">
        <v>6625</v>
      </c>
      <c r="I1367" s="15">
        <v>1062.46</v>
      </c>
      <c r="J1367" s="77">
        <v>1</v>
      </c>
      <c r="K1367" s="92"/>
    </row>
    <row r="1368" spans="1:11" ht="20" x14ac:dyDescent="0.25">
      <c r="A1368" s="14" t="s">
        <v>3026</v>
      </c>
      <c r="B1368" s="14" t="s">
        <v>6532</v>
      </c>
      <c r="C1368" s="14" t="s">
        <v>6533</v>
      </c>
      <c r="D1368" s="16">
        <v>45946</v>
      </c>
      <c r="E1368" s="16"/>
      <c r="F1368" s="14" t="s">
        <v>6534</v>
      </c>
      <c r="G1368" s="14" t="s">
        <v>4144</v>
      </c>
      <c r="H1368" s="14" t="s">
        <v>4145</v>
      </c>
      <c r="I1368" s="15">
        <v>1106.8399999999999</v>
      </c>
      <c r="J1368" s="77">
        <v>5</v>
      </c>
      <c r="K1368" s="92"/>
    </row>
    <row r="1369" spans="1:11" ht="12.5" x14ac:dyDescent="0.25">
      <c r="A1369" s="14" t="s">
        <v>3026</v>
      </c>
      <c r="B1369" s="14" t="s">
        <v>6579</v>
      </c>
      <c r="C1369" s="14" t="s">
        <v>6580</v>
      </c>
      <c r="D1369" s="16">
        <v>45946</v>
      </c>
      <c r="E1369" s="16"/>
      <c r="F1369" s="14" t="s">
        <v>5966</v>
      </c>
      <c r="G1369" s="14" t="s">
        <v>3969</v>
      </c>
      <c r="H1369" s="14" t="s">
        <v>3970</v>
      </c>
      <c r="I1369" s="15">
        <v>1107</v>
      </c>
      <c r="J1369" s="77">
        <v>1</v>
      </c>
      <c r="K1369" s="92"/>
    </row>
    <row r="1370" spans="1:11" ht="20" x14ac:dyDescent="0.25">
      <c r="A1370" s="14" t="s">
        <v>3026</v>
      </c>
      <c r="B1370" s="14" t="s">
        <v>6571</v>
      </c>
      <c r="C1370" s="14" t="s">
        <v>6572</v>
      </c>
      <c r="D1370" s="16">
        <v>45946</v>
      </c>
      <c r="E1370" s="16"/>
      <c r="F1370" s="14" t="s">
        <v>6573</v>
      </c>
      <c r="G1370" s="14" t="s">
        <v>6574</v>
      </c>
      <c r="H1370" s="14" t="s">
        <v>6575</v>
      </c>
      <c r="I1370" s="15">
        <v>1172</v>
      </c>
      <c r="J1370" s="77">
        <v>5</v>
      </c>
      <c r="K1370" s="92"/>
    </row>
    <row r="1371" spans="1:11" ht="12.5" x14ac:dyDescent="0.25">
      <c r="A1371" s="14" t="s">
        <v>3026</v>
      </c>
      <c r="B1371" s="14" t="s">
        <v>6593</v>
      </c>
      <c r="C1371" s="14" t="s">
        <v>6594</v>
      </c>
      <c r="D1371" s="16">
        <v>45946</v>
      </c>
      <c r="E1371" s="16"/>
      <c r="F1371" s="14" t="s">
        <v>6595</v>
      </c>
      <c r="G1371" s="14" t="s">
        <v>6596</v>
      </c>
      <c r="H1371" s="14" t="s">
        <v>3209</v>
      </c>
      <c r="I1371" s="15">
        <v>1230</v>
      </c>
      <c r="J1371" s="77">
        <v>1</v>
      </c>
      <c r="K1371" s="92"/>
    </row>
    <row r="1372" spans="1:11" ht="12.5" x14ac:dyDescent="0.25">
      <c r="A1372" s="14" t="s">
        <v>3026</v>
      </c>
      <c r="B1372" s="14" t="s">
        <v>6651</v>
      </c>
      <c r="C1372" s="14" t="s">
        <v>6652</v>
      </c>
      <c r="D1372" s="16">
        <v>45946</v>
      </c>
      <c r="E1372" s="16"/>
      <c r="F1372" s="14" t="s">
        <v>6653</v>
      </c>
      <c r="G1372" s="14" t="s">
        <v>6654</v>
      </c>
      <c r="H1372" s="14" t="s">
        <v>6655</v>
      </c>
      <c r="I1372" s="15">
        <v>1257.2</v>
      </c>
      <c r="J1372" s="77">
        <v>5</v>
      </c>
      <c r="K1372" s="92"/>
    </row>
    <row r="1373" spans="1:11" ht="20" x14ac:dyDescent="0.25">
      <c r="A1373" s="14" t="s">
        <v>3026</v>
      </c>
      <c r="B1373" s="14" t="s">
        <v>6517</v>
      </c>
      <c r="C1373" s="14" t="s">
        <v>6518</v>
      </c>
      <c r="D1373" s="16">
        <v>45946</v>
      </c>
      <c r="E1373" s="16"/>
      <c r="F1373" s="14" t="s">
        <v>6519</v>
      </c>
      <c r="G1373" s="14" t="s">
        <v>4768</v>
      </c>
      <c r="H1373" s="14" t="s">
        <v>4769</v>
      </c>
      <c r="I1373" s="15">
        <v>1308.3</v>
      </c>
      <c r="J1373" s="77">
        <v>5</v>
      </c>
      <c r="K1373" s="92"/>
    </row>
    <row r="1374" spans="1:11" ht="20" x14ac:dyDescent="0.25">
      <c r="A1374" s="14" t="s">
        <v>3026</v>
      </c>
      <c r="B1374" s="14" t="s">
        <v>6664</v>
      </c>
      <c r="C1374" s="14" t="s">
        <v>6665</v>
      </c>
      <c r="D1374" s="16">
        <v>45946</v>
      </c>
      <c r="E1374" s="16"/>
      <c r="F1374" s="14" t="s">
        <v>6666</v>
      </c>
      <c r="G1374" s="14" t="s">
        <v>5406</v>
      </c>
      <c r="H1374" s="14" t="s">
        <v>5407</v>
      </c>
      <c r="I1374" s="15">
        <v>1330</v>
      </c>
      <c r="J1374" s="77">
        <v>1</v>
      </c>
      <c r="K1374" s="92"/>
    </row>
    <row r="1375" spans="1:11" ht="20" x14ac:dyDescent="0.25">
      <c r="A1375" s="14" t="s">
        <v>3026</v>
      </c>
      <c r="B1375" s="14" t="s">
        <v>6500</v>
      </c>
      <c r="C1375" s="14" t="s">
        <v>6501</v>
      </c>
      <c r="D1375" s="16">
        <v>45946</v>
      </c>
      <c r="E1375" s="16"/>
      <c r="F1375" s="14" t="s">
        <v>6502</v>
      </c>
      <c r="G1375" s="14" t="s">
        <v>4473</v>
      </c>
      <c r="H1375" s="14" t="s">
        <v>4474</v>
      </c>
      <c r="I1375" s="15">
        <v>1359.5</v>
      </c>
      <c r="J1375" s="77">
        <v>5</v>
      </c>
      <c r="K1375" s="92"/>
    </row>
    <row r="1376" spans="1:11" ht="20" x14ac:dyDescent="0.25">
      <c r="A1376" s="14" t="s">
        <v>3026</v>
      </c>
      <c r="B1376" s="14" t="s">
        <v>6476</v>
      </c>
      <c r="C1376" s="14" t="s">
        <v>6477</v>
      </c>
      <c r="D1376" s="16">
        <v>45946</v>
      </c>
      <c r="E1376" s="16"/>
      <c r="F1376" s="14" t="s">
        <v>6478</v>
      </c>
      <c r="G1376" s="14" t="s">
        <v>4416</v>
      </c>
      <c r="H1376" s="14" t="s">
        <v>4417</v>
      </c>
      <c r="I1376" s="15">
        <v>1368.6</v>
      </c>
      <c r="J1376" s="77">
        <v>5</v>
      </c>
      <c r="K1376" s="92"/>
    </row>
    <row r="1377" spans="1:11" ht="20" x14ac:dyDescent="0.25">
      <c r="A1377" s="14" t="s">
        <v>3026</v>
      </c>
      <c r="B1377" s="14" t="s">
        <v>6568</v>
      </c>
      <c r="C1377" s="14" t="s">
        <v>6569</v>
      </c>
      <c r="D1377" s="16">
        <v>45946</v>
      </c>
      <c r="E1377" s="16"/>
      <c r="F1377" s="14" t="s">
        <v>6570</v>
      </c>
      <c r="G1377" s="14" t="s">
        <v>3935</v>
      </c>
      <c r="H1377" s="14" t="s">
        <v>3374</v>
      </c>
      <c r="I1377" s="15">
        <v>1396.48</v>
      </c>
      <c r="J1377" s="77">
        <v>1</v>
      </c>
      <c r="K1377" s="92"/>
    </row>
    <row r="1378" spans="1:11" ht="20" x14ac:dyDescent="0.25">
      <c r="A1378" s="14" t="s">
        <v>3026</v>
      </c>
      <c r="B1378" s="14" t="s">
        <v>6479</v>
      </c>
      <c r="C1378" s="14" t="s">
        <v>6480</v>
      </c>
      <c r="D1378" s="16">
        <v>45946</v>
      </c>
      <c r="E1378" s="16"/>
      <c r="F1378" s="14" t="s">
        <v>6481</v>
      </c>
      <c r="G1378" s="14" t="s">
        <v>4416</v>
      </c>
      <c r="H1378" s="14" t="s">
        <v>4417</v>
      </c>
      <c r="I1378" s="15">
        <v>1443.5</v>
      </c>
      <c r="J1378" s="77">
        <v>5</v>
      </c>
      <c r="K1378" s="92"/>
    </row>
    <row r="1379" spans="1:11" ht="20" x14ac:dyDescent="0.25">
      <c r="A1379" s="14" t="s">
        <v>3026</v>
      </c>
      <c r="B1379" s="14" t="s">
        <v>6541</v>
      </c>
      <c r="C1379" s="14" t="s">
        <v>6542</v>
      </c>
      <c r="D1379" s="16">
        <v>45946</v>
      </c>
      <c r="E1379" s="16"/>
      <c r="F1379" s="14" t="s">
        <v>6543</v>
      </c>
      <c r="G1379" s="14" t="s">
        <v>4144</v>
      </c>
      <c r="H1379" s="14" t="s">
        <v>4145</v>
      </c>
      <c r="I1379" s="15">
        <v>1476</v>
      </c>
      <c r="J1379" s="77">
        <v>5</v>
      </c>
      <c r="K1379" s="92"/>
    </row>
    <row r="1380" spans="1:11" ht="12.5" x14ac:dyDescent="0.25">
      <c r="A1380" s="14" t="s">
        <v>3026</v>
      </c>
      <c r="B1380" s="14" t="s">
        <v>6503</v>
      </c>
      <c r="C1380" s="14" t="s">
        <v>6504</v>
      </c>
      <c r="D1380" s="16">
        <v>45946</v>
      </c>
      <c r="E1380" s="16"/>
      <c r="F1380" s="14" t="s">
        <v>6505</v>
      </c>
      <c r="G1380" s="14" t="s">
        <v>4473</v>
      </c>
      <c r="H1380" s="14" t="s">
        <v>4474</v>
      </c>
      <c r="I1380" s="15">
        <v>1520.1</v>
      </c>
      <c r="J1380" s="77">
        <v>5</v>
      </c>
      <c r="K1380" s="92"/>
    </row>
    <row r="1381" spans="1:11" ht="20" x14ac:dyDescent="0.25">
      <c r="A1381" s="14" t="s">
        <v>3026</v>
      </c>
      <c r="B1381" s="14" t="s">
        <v>6509</v>
      </c>
      <c r="C1381" s="14" t="s">
        <v>6510</v>
      </c>
      <c r="D1381" s="16">
        <v>45946</v>
      </c>
      <c r="E1381" s="16"/>
      <c r="F1381" s="14" t="s">
        <v>6511</v>
      </c>
      <c r="G1381" s="14" t="s">
        <v>6512</v>
      </c>
      <c r="H1381" s="14" t="s">
        <v>6513</v>
      </c>
      <c r="I1381" s="15">
        <v>1760.9</v>
      </c>
      <c r="J1381" s="77">
        <v>5</v>
      </c>
      <c r="K1381" s="92"/>
    </row>
    <row r="1382" spans="1:11" ht="20" x14ac:dyDescent="0.25">
      <c r="A1382" s="14" t="s">
        <v>3026</v>
      </c>
      <c r="B1382" s="14" t="s">
        <v>6547</v>
      </c>
      <c r="C1382" s="14" t="s">
        <v>6548</v>
      </c>
      <c r="D1382" s="16">
        <v>45946</v>
      </c>
      <c r="E1382" s="16"/>
      <c r="F1382" s="14" t="s">
        <v>6549</v>
      </c>
      <c r="G1382" s="14" t="s">
        <v>4144</v>
      </c>
      <c r="H1382" s="14" t="s">
        <v>4145</v>
      </c>
      <c r="I1382" s="15">
        <v>1771.2</v>
      </c>
      <c r="J1382" s="77">
        <v>5</v>
      </c>
      <c r="K1382" s="92"/>
    </row>
    <row r="1383" spans="1:11" ht="20" x14ac:dyDescent="0.25">
      <c r="A1383" s="14" t="s">
        <v>3026</v>
      </c>
      <c r="B1383" s="14" t="s">
        <v>6680</v>
      </c>
      <c r="C1383" s="14" t="s">
        <v>6681</v>
      </c>
      <c r="D1383" s="16">
        <v>45946</v>
      </c>
      <c r="E1383" s="16"/>
      <c r="F1383" s="14" t="s">
        <v>6682</v>
      </c>
      <c r="G1383" s="14" t="s">
        <v>6683</v>
      </c>
      <c r="H1383" s="14" t="s">
        <v>6684</v>
      </c>
      <c r="I1383" s="15">
        <v>1832</v>
      </c>
      <c r="J1383" s="77">
        <v>1</v>
      </c>
      <c r="K1383" s="92"/>
    </row>
    <row r="1384" spans="1:11" ht="20" x14ac:dyDescent="0.25">
      <c r="A1384" s="14" t="s">
        <v>3026</v>
      </c>
      <c r="B1384" s="14" t="s">
        <v>6611</v>
      </c>
      <c r="C1384" s="14" t="s">
        <v>6612</v>
      </c>
      <c r="D1384" s="16">
        <v>45946</v>
      </c>
      <c r="E1384" s="16"/>
      <c r="F1384" s="14" t="s">
        <v>6613</v>
      </c>
      <c r="G1384" s="14" t="s">
        <v>6609</v>
      </c>
      <c r="H1384" s="14" t="s">
        <v>6610</v>
      </c>
      <c r="I1384" s="15">
        <v>2015.7</v>
      </c>
      <c r="J1384" s="77">
        <v>5</v>
      </c>
      <c r="K1384" s="92"/>
    </row>
    <row r="1385" spans="1:11" ht="20" x14ac:dyDescent="0.25">
      <c r="A1385" s="14" t="s">
        <v>3026</v>
      </c>
      <c r="B1385" s="14" t="s">
        <v>6590</v>
      </c>
      <c r="C1385" s="14" t="s">
        <v>6591</v>
      </c>
      <c r="D1385" s="16">
        <v>45946</v>
      </c>
      <c r="E1385" s="16"/>
      <c r="F1385" s="14" t="s">
        <v>6592</v>
      </c>
      <c r="G1385" s="14" t="s">
        <v>6589</v>
      </c>
      <c r="H1385" s="14" t="s">
        <v>3211</v>
      </c>
      <c r="I1385" s="15">
        <v>2400</v>
      </c>
      <c r="J1385" s="77">
        <v>1</v>
      </c>
      <c r="K1385" s="92"/>
    </row>
    <row r="1386" spans="1:11" ht="20" x14ac:dyDescent="0.25">
      <c r="A1386" s="14" t="s">
        <v>3026</v>
      </c>
      <c r="B1386" s="14" t="s">
        <v>6614</v>
      </c>
      <c r="C1386" s="14" t="s">
        <v>6615</v>
      </c>
      <c r="D1386" s="16">
        <v>45946</v>
      </c>
      <c r="E1386" s="16"/>
      <c r="F1386" s="14" t="s">
        <v>6616</v>
      </c>
      <c r="G1386" s="14" t="s">
        <v>6609</v>
      </c>
      <c r="H1386" s="14" t="s">
        <v>6610</v>
      </c>
      <c r="I1386" s="15">
        <v>2400.5500000000002</v>
      </c>
      <c r="J1386" s="77">
        <v>5</v>
      </c>
      <c r="K1386" s="92"/>
    </row>
    <row r="1387" spans="1:11" ht="20" x14ac:dyDescent="0.25">
      <c r="A1387" s="14" t="s">
        <v>3026</v>
      </c>
      <c r="B1387" s="14" t="s">
        <v>6675</v>
      </c>
      <c r="C1387" s="14" t="s">
        <v>6676</v>
      </c>
      <c r="D1387" s="16">
        <v>45946</v>
      </c>
      <c r="E1387" s="16"/>
      <c r="F1387" s="14" t="s">
        <v>6677</v>
      </c>
      <c r="G1387" s="14" t="s">
        <v>6678</v>
      </c>
      <c r="H1387" s="14" t="s">
        <v>6679</v>
      </c>
      <c r="I1387" s="15">
        <v>2450</v>
      </c>
      <c r="J1387" s="77">
        <v>5</v>
      </c>
      <c r="K1387" s="92"/>
    </row>
    <row r="1388" spans="1:11" ht="12.5" x14ac:dyDescent="0.25">
      <c r="A1388" s="14" t="s">
        <v>3026</v>
      </c>
      <c r="B1388" s="14" t="s">
        <v>6617</v>
      </c>
      <c r="C1388" s="14" t="s">
        <v>6433</v>
      </c>
      <c r="D1388" s="16">
        <v>45946</v>
      </c>
      <c r="E1388" s="16"/>
      <c r="F1388" s="14" t="s">
        <v>6618</v>
      </c>
      <c r="G1388" s="14" t="s">
        <v>6619</v>
      </c>
      <c r="H1388" s="14" t="s">
        <v>6620</v>
      </c>
      <c r="I1388" s="15">
        <v>2706</v>
      </c>
      <c r="J1388" s="77">
        <v>5</v>
      </c>
      <c r="K1388" s="92"/>
    </row>
    <row r="1389" spans="1:11" ht="12.5" x14ac:dyDescent="0.25">
      <c r="A1389" s="14" t="s">
        <v>3026</v>
      </c>
      <c r="B1389" s="14" t="s">
        <v>5135</v>
      </c>
      <c r="C1389" s="14" t="s">
        <v>6661</v>
      </c>
      <c r="D1389" s="16">
        <v>45946</v>
      </c>
      <c r="E1389" s="16"/>
      <c r="F1389" s="14" t="s">
        <v>5136</v>
      </c>
      <c r="G1389" s="14" t="s">
        <v>5137</v>
      </c>
      <c r="H1389" s="14" t="s">
        <v>3284</v>
      </c>
      <c r="I1389" s="15">
        <v>2717.05</v>
      </c>
      <c r="J1389" s="77">
        <v>1</v>
      </c>
      <c r="K1389" s="92"/>
    </row>
    <row r="1390" spans="1:11" ht="20" x14ac:dyDescent="0.25">
      <c r="A1390" s="14" t="s">
        <v>3026</v>
      </c>
      <c r="B1390" s="14" t="s">
        <v>6606</v>
      </c>
      <c r="C1390" s="14" t="s">
        <v>6607</v>
      </c>
      <c r="D1390" s="16">
        <v>45946</v>
      </c>
      <c r="E1390" s="16"/>
      <c r="F1390" s="14" t="s">
        <v>6608</v>
      </c>
      <c r="G1390" s="14" t="s">
        <v>6609</v>
      </c>
      <c r="H1390" s="14" t="s">
        <v>6610</v>
      </c>
      <c r="I1390" s="15">
        <v>2801.9</v>
      </c>
      <c r="J1390" s="77">
        <v>5</v>
      </c>
      <c r="K1390" s="92"/>
    </row>
    <row r="1391" spans="1:11" ht="20" x14ac:dyDescent="0.25">
      <c r="A1391" s="14" t="s">
        <v>3026</v>
      </c>
      <c r="B1391" s="14" t="s">
        <v>6667</v>
      </c>
      <c r="C1391" s="14" t="s">
        <v>6668</v>
      </c>
      <c r="D1391" s="16">
        <v>45946</v>
      </c>
      <c r="E1391" s="16"/>
      <c r="F1391" s="14" t="s">
        <v>6669</v>
      </c>
      <c r="G1391" s="14" t="s">
        <v>4094</v>
      </c>
      <c r="H1391" s="14" t="s">
        <v>3369</v>
      </c>
      <c r="I1391" s="15">
        <v>2950</v>
      </c>
      <c r="J1391" s="77">
        <v>1</v>
      </c>
      <c r="K1391" s="92"/>
    </row>
    <row r="1392" spans="1:11" ht="20" x14ac:dyDescent="0.25">
      <c r="A1392" s="14" t="s">
        <v>3026</v>
      </c>
      <c r="B1392" s="14" t="s">
        <v>6600</v>
      </c>
      <c r="C1392" s="14" t="s">
        <v>6601</v>
      </c>
      <c r="D1392" s="16">
        <v>45946</v>
      </c>
      <c r="E1392" s="16"/>
      <c r="F1392" s="14" t="s">
        <v>6602</v>
      </c>
      <c r="G1392" s="14" t="s">
        <v>3994</v>
      </c>
      <c r="H1392" s="14" t="s">
        <v>3995</v>
      </c>
      <c r="I1392" s="15">
        <v>2952</v>
      </c>
      <c r="J1392" s="77">
        <v>5</v>
      </c>
      <c r="K1392" s="92"/>
    </row>
    <row r="1393" spans="1:11" ht="20" x14ac:dyDescent="0.25">
      <c r="A1393" s="14" t="s">
        <v>3026</v>
      </c>
      <c r="B1393" s="14" t="s">
        <v>6526</v>
      </c>
      <c r="C1393" s="14" t="s">
        <v>6527</v>
      </c>
      <c r="D1393" s="16">
        <v>45946</v>
      </c>
      <c r="E1393" s="16"/>
      <c r="F1393" s="14" t="s">
        <v>6528</v>
      </c>
      <c r="G1393" s="14" t="s">
        <v>5217</v>
      </c>
      <c r="H1393" s="14" t="s">
        <v>3364</v>
      </c>
      <c r="I1393" s="15">
        <v>2966</v>
      </c>
      <c r="J1393" s="77">
        <v>1</v>
      </c>
      <c r="K1393" s="92"/>
    </row>
    <row r="1394" spans="1:11" ht="20" x14ac:dyDescent="0.25">
      <c r="A1394" s="14" t="s">
        <v>3026</v>
      </c>
      <c r="B1394" s="14" t="s">
        <v>6485</v>
      </c>
      <c r="C1394" s="14" t="s">
        <v>6486</v>
      </c>
      <c r="D1394" s="16">
        <v>45946</v>
      </c>
      <c r="E1394" s="16"/>
      <c r="F1394" s="14" t="s">
        <v>6487</v>
      </c>
      <c r="G1394" s="14" t="s">
        <v>3904</v>
      </c>
      <c r="H1394" s="14" t="s">
        <v>3905</v>
      </c>
      <c r="I1394" s="15">
        <v>3000</v>
      </c>
      <c r="J1394" s="77">
        <v>1</v>
      </c>
      <c r="K1394" s="92"/>
    </row>
    <row r="1395" spans="1:11" ht="20" x14ac:dyDescent="0.25">
      <c r="A1395" s="14" t="s">
        <v>3026</v>
      </c>
      <c r="B1395" s="14" t="s">
        <v>6491</v>
      </c>
      <c r="C1395" s="14" t="s">
        <v>6492</v>
      </c>
      <c r="D1395" s="16">
        <v>45946</v>
      </c>
      <c r="E1395" s="16"/>
      <c r="F1395" s="14" t="s">
        <v>6493</v>
      </c>
      <c r="G1395" s="14" t="s">
        <v>3904</v>
      </c>
      <c r="H1395" s="14" t="s">
        <v>3905</v>
      </c>
      <c r="I1395" s="15">
        <v>3000</v>
      </c>
      <c r="J1395" s="77">
        <v>1</v>
      </c>
      <c r="K1395" s="92"/>
    </row>
    <row r="1396" spans="1:11" ht="20" x14ac:dyDescent="0.25">
      <c r="A1396" s="14" t="s">
        <v>3026</v>
      </c>
      <c r="B1396" s="14" t="s">
        <v>6494</v>
      </c>
      <c r="C1396" s="14" t="s">
        <v>6495</v>
      </c>
      <c r="D1396" s="16">
        <v>45946</v>
      </c>
      <c r="E1396" s="16"/>
      <c r="F1396" s="14" t="s">
        <v>6496</v>
      </c>
      <c r="G1396" s="14" t="s">
        <v>3904</v>
      </c>
      <c r="H1396" s="14" t="s">
        <v>3905</v>
      </c>
      <c r="I1396" s="15">
        <v>3000</v>
      </c>
      <c r="J1396" s="77">
        <v>1</v>
      </c>
      <c r="K1396" s="92"/>
    </row>
    <row r="1397" spans="1:11" ht="20" x14ac:dyDescent="0.25">
      <c r="A1397" s="14" t="s">
        <v>3026</v>
      </c>
      <c r="B1397" s="14" t="s">
        <v>6648</v>
      </c>
      <c r="C1397" s="14" t="s">
        <v>6649</v>
      </c>
      <c r="D1397" s="16">
        <v>45946</v>
      </c>
      <c r="E1397" s="16"/>
      <c r="F1397" s="14" t="s">
        <v>6650</v>
      </c>
      <c r="G1397" s="14" t="s">
        <v>4012</v>
      </c>
      <c r="H1397" s="14" t="s">
        <v>4013</v>
      </c>
      <c r="I1397" s="15">
        <v>3231.75</v>
      </c>
      <c r="J1397" s="77">
        <v>1</v>
      </c>
      <c r="K1397" s="92"/>
    </row>
    <row r="1398" spans="1:11" ht="12.5" x14ac:dyDescent="0.25">
      <c r="A1398" s="14" t="s">
        <v>3026</v>
      </c>
      <c r="B1398" s="14" t="s">
        <v>6565</v>
      </c>
      <c r="C1398" s="14" t="s">
        <v>6566</v>
      </c>
      <c r="D1398" s="16">
        <v>45946</v>
      </c>
      <c r="E1398" s="16"/>
      <c r="F1398" s="14" t="s">
        <v>6567</v>
      </c>
      <c r="G1398" s="14" t="s">
        <v>3935</v>
      </c>
      <c r="H1398" s="14" t="s">
        <v>3374</v>
      </c>
      <c r="I1398" s="15">
        <v>3746.3</v>
      </c>
      <c r="J1398" s="77">
        <v>1</v>
      </c>
      <c r="K1398" s="92"/>
    </row>
    <row r="1399" spans="1:11" ht="12.5" x14ac:dyDescent="0.25">
      <c r="A1399" s="14" t="s">
        <v>3026</v>
      </c>
      <c r="B1399" s="14" t="s">
        <v>6586</v>
      </c>
      <c r="C1399" s="14" t="s">
        <v>6587</v>
      </c>
      <c r="D1399" s="16">
        <v>45946</v>
      </c>
      <c r="E1399" s="16"/>
      <c r="F1399" s="14" t="s">
        <v>6588</v>
      </c>
      <c r="G1399" s="14" t="s">
        <v>6589</v>
      </c>
      <c r="H1399" s="14" t="s">
        <v>3211</v>
      </c>
      <c r="I1399" s="15">
        <v>3780</v>
      </c>
      <c r="J1399" s="77">
        <v>1</v>
      </c>
      <c r="K1399" s="92"/>
    </row>
    <row r="1400" spans="1:11" ht="20" x14ac:dyDescent="0.25">
      <c r="A1400" s="14" t="s">
        <v>3026</v>
      </c>
      <c r="B1400" s="14" t="s">
        <v>6603</v>
      </c>
      <c r="C1400" s="14" t="s">
        <v>6604</v>
      </c>
      <c r="D1400" s="16">
        <v>45946</v>
      </c>
      <c r="E1400" s="16"/>
      <c r="F1400" s="14" t="s">
        <v>6605</v>
      </c>
      <c r="G1400" s="14" t="s">
        <v>3994</v>
      </c>
      <c r="H1400" s="14" t="s">
        <v>3995</v>
      </c>
      <c r="I1400" s="15">
        <v>3936</v>
      </c>
      <c r="J1400" s="77">
        <v>5</v>
      </c>
      <c r="K1400" s="92"/>
    </row>
    <row r="1401" spans="1:11" ht="12.5" x14ac:dyDescent="0.25">
      <c r="A1401" s="14" t="s">
        <v>3026</v>
      </c>
      <c r="B1401" s="14" t="s">
        <v>6670</v>
      </c>
      <c r="C1401" s="14" t="s">
        <v>3598</v>
      </c>
      <c r="D1401" s="16">
        <v>45946</v>
      </c>
      <c r="E1401" s="16"/>
      <c r="F1401" s="14" t="s">
        <v>6671</v>
      </c>
      <c r="G1401" s="14" t="s">
        <v>6672</v>
      </c>
      <c r="H1401" s="14" t="s">
        <v>6673</v>
      </c>
      <c r="I1401" s="15">
        <v>4000</v>
      </c>
      <c r="J1401" s="77">
        <v>1</v>
      </c>
      <c r="K1401" s="92"/>
    </row>
    <row r="1402" spans="1:11" ht="20" x14ac:dyDescent="0.25">
      <c r="A1402" s="14" t="s">
        <v>3026</v>
      </c>
      <c r="B1402" s="14" t="s">
        <v>6656</v>
      </c>
      <c r="C1402" s="14" t="s">
        <v>6657</v>
      </c>
      <c r="D1402" s="16">
        <v>45946</v>
      </c>
      <c r="E1402" s="16"/>
      <c r="F1402" s="14" t="s">
        <v>6658</v>
      </c>
      <c r="G1402" s="14" t="s">
        <v>5079</v>
      </c>
      <c r="H1402" s="14" t="s">
        <v>5080</v>
      </c>
      <c r="I1402" s="15">
        <v>4229.5</v>
      </c>
      <c r="J1402" s="77">
        <v>5</v>
      </c>
      <c r="K1402" s="92"/>
    </row>
    <row r="1403" spans="1:11" ht="12.5" x14ac:dyDescent="0.25">
      <c r="A1403" s="14" t="s">
        <v>3026</v>
      </c>
      <c r="B1403" s="14" t="s">
        <v>6523</v>
      </c>
      <c r="C1403" s="14" t="s">
        <v>6524</v>
      </c>
      <c r="D1403" s="16">
        <v>45946</v>
      </c>
      <c r="E1403" s="16"/>
      <c r="F1403" s="14" t="s">
        <v>6525</v>
      </c>
      <c r="G1403" s="14" t="s">
        <v>5217</v>
      </c>
      <c r="H1403" s="14" t="s">
        <v>3364</v>
      </c>
      <c r="I1403" s="15">
        <v>4500</v>
      </c>
      <c r="J1403" s="77">
        <v>1</v>
      </c>
      <c r="K1403" s="92"/>
    </row>
    <row r="1404" spans="1:11" ht="12.5" x14ac:dyDescent="0.25">
      <c r="A1404" s="14" t="s">
        <v>3026</v>
      </c>
      <c r="B1404" s="14" t="s">
        <v>6645</v>
      </c>
      <c r="C1404" s="14" t="s">
        <v>6646</v>
      </c>
      <c r="D1404" s="16">
        <v>45946</v>
      </c>
      <c r="E1404" s="16"/>
      <c r="F1404" s="14" t="s">
        <v>6647</v>
      </c>
      <c r="G1404" s="14" t="s">
        <v>4007</v>
      </c>
      <c r="H1404" s="14" t="s">
        <v>4008</v>
      </c>
      <c r="I1404" s="15">
        <v>4706.1099999999997</v>
      </c>
      <c r="J1404" s="77">
        <v>5</v>
      </c>
      <c r="K1404" s="92"/>
    </row>
    <row r="1405" spans="1:11" ht="20" x14ac:dyDescent="0.25">
      <c r="A1405" s="14" t="s">
        <v>3026</v>
      </c>
      <c r="B1405" s="14" t="s">
        <v>6488</v>
      </c>
      <c r="C1405" s="14" t="s">
        <v>6489</v>
      </c>
      <c r="D1405" s="16">
        <v>45946</v>
      </c>
      <c r="E1405" s="16"/>
      <c r="F1405" s="14" t="s">
        <v>6490</v>
      </c>
      <c r="G1405" s="14" t="s">
        <v>3904</v>
      </c>
      <c r="H1405" s="14" t="s">
        <v>3905</v>
      </c>
      <c r="I1405" s="15">
        <v>5300</v>
      </c>
      <c r="J1405" s="77">
        <v>1</v>
      </c>
      <c r="K1405" s="92"/>
    </row>
    <row r="1406" spans="1:11" ht="12.5" x14ac:dyDescent="0.25">
      <c r="A1406" s="14" t="s">
        <v>3026</v>
      </c>
      <c r="B1406" s="14" t="s">
        <v>6637</v>
      </c>
      <c r="C1406" s="14" t="s">
        <v>6638</v>
      </c>
      <c r="D1406" s="16">
        <v>45946</v>
      </c>
      <c r="E1406" s="16"/>
      <c r="F1406" s="14" t="s">
        <v>6639</v>
      </c>
      <c r="G1406" s="14" t="s">
        <v>6635</v>
      </c>
      <c r="H1406" s="14" t="s">
        <v>6636</v>
      </c>
      <c r="I1406" s="15">
        <v>6000</v>
      </c>
      <c r="J1406" s="77">
        <v>1</v>
      </c>
      <c r="K1406" s="92"/>
    </row>
    <row r="1407" spans="1:11" ht="20" x14ac:dyDescent="0.25">
      <c r="A1407" s="14" t="s">
        <v>3026</v>
      </c>
      <c r="B1407" s="14" t="s">
        <v>6471</v>
      </c>
      <c r="C1407" s="14"/>
      <c r="D1407" s="16">
        <v>45946</v>
      </c>
      <c r="E1407" s="16"/>
      <c r="F1407" s="14" t="s">
        <v>6472</v>
      </c>
      <c r="G1407" s="14"/>
      <c r="H1407" s="14" t="s">
        <v>3146</v>
      </c>
      <c r="I1407" s="15">
        <v>7600</v>
      </c>
      <c r="J1407" s="77">
        <v>1</v>
      </c>
      <c r="K1407" s="92"/>
    </row>
    <row r="1408" spans="1:11" ht="20" x14ac:dyDescent="0.25">
      <c r="A1408" s="14" t="s">
        <v>3026</v>
      </c>
      <c r="B1408" s="14" t="s">
        <v>6473</v>
      </c>
      <c r="C1408" s="14" t="s">
        <v>6474</v>
      </c>
      <c r="D1408" s="16">
        <v>45946</v>
      </c>
      <c r="E1408" s="16"/>
      <c r="F1408" s="14" t="s">
        <v>6475</v>
      </c>
      <c r="G1408" s="14" t="s">
        <v>4416</v>
      </c>
      <c r="H1408" s="14" t="s">
        <v>4417</v>
      </c>
      <c r="I1408" s="15">
        <v>8445.5</v>
      </c>
      <c r="J1408" s="77">
        <v>3</v>
      </c>
      <c r="K1408" s="92"/>
    </row>
    <row r="1409" spans="1:11" ht="12.5" x14ac:dyDescent="0.25">
      <c r="A1409" s="14" t="s">
        <v>3026</v>
      </c>
      <c r="B1409" s="14" t="s">
        <v>6544</v>
      </c>
      <c r="C1409" s="14" t="s">
        <v>6545</v>
      </c>
      <c r="D1409" s="16">
        <v>45946</v>
      </c>
      <c r="E1409" s="16"/>
      <c r="F1409" s="14" t="s">
        <v>6546</v>
      </c>
      <c r="G1409" s="14" t="s">
        <v>4144</v>
      </c>
      <c r="H1409" s="14" t="s">
        <v>4145</v>
      </c>
      <c r="I1409" s="15">
        <v>9998</v>
      </c>
      <c r="J1409" s="77">
        <v>5</v>
      </c>
      <c r="K1409" s="92"/>
    </row>
    <row r="1410" spans="1:11" ht="20" x14ac:dyDescent="0.25">
      <c r="A1410" s="14" t="s">
        <v>3026</v>
      </c>
      <c r="B1410" s="14" t="s">
        <v>6506</v>
      </c>
      <c r="C1410" s="14" t="s">
        <v>6507</v>
      </c>
      <c r="D1410" s="16">
        <v>45946</v>
      </c>
      <c r="E1410" s="16"/>
      <c r="F1410" s="14" t="s">
        <v>6508</v>
      </c>
      <c r="G1410" s="14" t="s">
        <v>4473</v>
      </c>
      <c r="H1410" s="14" t="s">
        <v>4474</v>
      </c>
      <c r="I1410" s="15">
        <v>12967.78</v>
      </c>
      <c r="J1410" s="77">
        <v>5</v>
      </c>
      <c r="K1410" s="92"/>
    </row>
    <row r="1411" spans="1:11" ht="12.5" x14ac:dyDescent="0.25">
      <c r="A1411" s="14" t="s">
        <v>3026</v>
      </c>
      <c r="B1411" s="14" t="s">
        <v>6662</v>
      </c>
      <c r="C1411" s="14">
        <v>2025371</v>
      </c>
      <c r="D1411" s="16">
        <v>45946</v>
      </c>
      <c r="E1411" s="16"/>
      <c r="F1411" s="14" t="s">
        <v>6663</v>
      </c>
      <c r="G1411" s="14" t="s">
        <v>6558</v>
      </c>
      <c r="H1411" s="14" t="s">
        <v>6559</v>
      </c>
      <c r="I1411" s="15">
        <v>15446</v>
      </c>
      <c r="J1411" s="77">
        <v>5</v>
      </c>
      <c r="K1411" s="92"/>
    </row>
    <row r="1412" spans="1:11" ht="12.5" x14ac:dyDescent="0.25">
      <c r="A1412" s="14" t="s">
        <v>3026</v>
      </c>
      <c r="B1412" s="14">
        <v>5125002345</v>
      </c>
      <c r="C1412" s="14">
        <v>250041</v>
      </c>
      <c r="D1412" s="16">
        <v>45946</v>
      </c>
      <c r="E1412" s="16"/>
      <c r="F1412" s="14" t="s">
        <v>6674</v>
      </c>
      <c r="G1412" s="14" t="s">
        <v>3268</v>
      </c>
      <c r="H1412" s="14" t="s">
        <v>3269</v>
      </c>
      <c r="I1412" s="15">
        <v>17568</v>
      </c>
      <c r="J1412" s="77">
        <v>5</v>
      </c>
      <c r="K1412" s="92"/>
    </row>
    <row r="1413" spans="1:11" ht="20" x14ac:dyDescent="0.25">
      <c r="A1413" s="14" t="s">
        <v>3026</v>
      </c>
      <c r="B1413" s="14" t="s">
        <v>7698</v>
      </c>
      <c r="C1413" s="14">
        <v>2025000367</v>
      </c>
      <c r="D1413" s="16">
        <v>45950</v>
      </c>
      <c r="E1413" s="16"/>
      <c r="F1413" s="14" t="s">
        <v>7699</v>
      </c>
      <c r="G1413" s="14" t="s">
        <v>4121</v>
      </c>
      <c r="H1413" s="14" t="s">
        <v>3154</v>
      </c>
      <c r="I1413" s="15">
        <v>17000</v>
      </c>
      <c r="J1413" s="77">
        <v>3</v>
      </c>
      <c r="K1413" s="92"/>
    </row>
    <row r="1414" spans="1:11" ht="12.5" x14ac:dyDescent="0.25">
      <c r="A1414" s="14" t="s">
        <v>3026</v>
      </c>
      <c r="B1414" s="14" t="s">
        <v>6734</v>
      </c>
      <c r="C1414" s="14" t="s">
        <v>4702</v>
      </c>
      <c r="D1414" s="16">
        <v>45951</v>
      </c>
      <c r="E1414" s="16"/>
      <c r="F1414" s="14" t="s">
        <v>6691</v>
      </c>
      <c r="G1414" s="14" t="s">
        <v>3070</v>
      </c>
      <c r="H1414" s="14" t="s">
        <v>3709</v>
      </c>
      <c r="I1414" s="15">
        <v>167.34</v>
      </c>
      <c r="J1414" s="77">
        <v>1</v>
      </c>
      <c r="K1414" s="92"/>
    </row>
    <row r="1415" spans="1:11" ht="12.5" x14ac:dyDescent="0.25">
      <c r="A1415" s="14" t="s">
        <v>3026</v>
      </c>
      <c r="B1415" s="14" t="s">
        <v>6719</v>
      </c>
      <c r="C1415" s="14" t="s">
        <v>6716</v>
      </c>
      <c r="D1415" s="16">
        <v>45951</v>
      </c>
      <c r="E1415" s="16"/>
      <c r="F1415" s="14" t="s">
        <v>3058</v>
      </c>
      <c r="G1415" s="14" t="s">
        <v>3107</v>
      </c>
      <c r="H1415" s="14" t="s">
        <v>3108</v>
      </c>
      <c r="I1415" s="15">
        <v>278.35000000000002</v>
      </c>
      <c r="J1415" s="77">
        <v>1</v>
      </c>
      <c r="K1415" s="92"/>
    </row>
    <row r="1416" spans="1:11" ht="12.5" x14ac:dyDescent="0.25">
      <c r="A1416" s="14" t="s">
        <v>3026</v>
      </c>
      <c r="B1416" s="14" t="s">
        <v>6733</v>
      </c>
      <c r="C1416" s="14" t="s">
        <v>5730</v>
      </c>
      <c r="D1416" s="16">
        <v>45951</v>
      </c>
      <c r="E1416" s="16"/>
      <c r="F1416" s="14" t="s">
        <v>6691</v>
      </c>
      <c r="G1416" s="14" t="s">
        <v>3705</v>
      </c>
      <c r="H1416" s="14" t="s">
        <v>3706</v>
      </c>
      <c r="I1416" s="15">
        <v>289</v>
      </c>
      <c r="J1416" s="77">
        <v>1</v>
      </c>
      <c r="K1416" s="92"/>
    </row>
    <row r="1417" spans="1:11" ht="12.5" x14ac:dyDescent="0.25">
      <c r="A1417" s="14" t="s">
        <v>3026</v>
      </c>
      <c r="B1417" s="14" t="s">
        <v>6718</v>
      </c>
      <c r="C1417" s="14" t="s">
        <v>3656</v>
      </c>
      <c r="D1417" s="16">
        <v>45951</v>
      </c>
      <c r="E1417" s="16"/>
      <c r="F1417" s="14" t="s">
        <v>6691</v>
      </c>
      <c r="G1417" s="14" t="s">
        <v>3109</v>
      </c>
      <c r="H1417" s="14" t="s">
        <v>3110</v>
      </c>
      <c r="I1417" s="15">
        <v>323</v>
      </c>
      <c r="J1417" s="77">
        <v>1</v>
      </c>
      <c r="K1417" s="92"/>
    </row>
    <row r="1418" spans="1:11" ht="12.5" x14ac:dyDescent="0.25">
      <c r="A1418" s="14" t="s">
        <v>3026</v>
      </c>
      <c r="B1418" s="14" t="s">
        <v>6740</v>
      </c>
      <c r="C1418" s="14" t="s">
        <v>3929</v>
      </c>
      <c r="D1418" s="16">
        <v>45951</v>
      </c>
      <c r="E1418" s="16"/>
      <c r="F1418" s="14" t="s">
        <v>6691</v>
      </c>
      <c r="G1418" s="14" t="s">
        <v>3723</v>
      </c>
      <c r="H1418" s="14" t="s">
        <v>3724</v>
      </c>
      <c r="I1418" s="15">
        <v>391.79</v>
      </c>
      <c r="J1418" s="77">
        <v>1</v>
      </c>
      <c r="K1418" s="92"/>
    </row>
    <row r="1419" spans="1:11" ht="12.5" x14ac:dyDescent="0.25">
      <c r="A1419" s="14" t="s">
        <v>3026</v>
      </c>
      <c r="B1419" s="14" t="s">
        <v>6712</v>
      </c>
      <c r="C1419" s="14" t="s">
        <v>6713</v>
      </c>
      <c r="D1419" s="16">
        <v>45951</v>
      </c>
      <c r="E1419" s="16"/>
      <c r="F1419" s="14" t="s">
        <v>6691</v>
      </c>
      <c r="G1419" s="14" t="s">
        <v>3727</v>
      </c>
      <c r="H1419" s="14" t="s">
        <v>3728</v>
      </c>
      <c r="I1419" s="15">
        <v>425</v>
      </c>
      <c r="J1419" s="77">
        <v>1</v>
      </c>
      <c r="K1419" s="92"/>
    </row>
    <row r="1420" spans="1:11" ht="12.5" x14ac:dyDescent="0.25">
      <c r="A1420" s="14" t="s">
        <v>3026</v>
      </c>
      <c r="B1420" s="14" t="s">
        <v>6735</v>
      </c>
      <c r="C1420" s="14" t="s">
        <v>4831</v>
      </c>
      <c r="D1420" s="16">
        <v>45951</v>
      </c>
      <c r="E1420" s="16"/>
      <c r="F1420" s="14" t="s">
        <v>3058</v>
      </c>
      <c r="G1420" s="14" t="s">
        <v>3713</v>
      </c>
      <c r="H1420" s="14" t="s">
        <v>3179</v>
      </c>
      <c r="I1420" s="15">
        <v>499.76</v>
      </c>
      <c r="J1420" s="77">
        <v>1</v>
      </c>
      <c r="K1420" s="92"/>
    </row>
    <row r="1421" spans="1:11" ht="12.5" x14ac:dyDescent="0.25">
      <c r="A1421" s="14" t="s">
        <v>3026</v>
      </c>
      <c r="B1421" s="14" t="s">
        <v>6710</v>
      </c>
      <c r="C1421" s="14" t="s">
        <v>6711</v>
      </c>
      <c r="D1421" s="16">
        <v>45951</v>
      </c>
      <c r="E1421" s="16"/>
      <c r="F1421" s="14" t="s">
        <v>6691</v>
      </c>
      <c r="G1421" s="14" t="s">
        <v>3605</v>
      </c>
      <c r="H1421" s="14" t="s">
        <v>3606</v>
      </c>
      <c r="I1421" s="15">
        <v>900.56</v>
      </c>
      <c r="J1421" s="77">
        <v>1</v>
      </c>
      <c r="K1421" s="92"/>
    </row>
    <row r="1422" spans="1:11" ht="12.5" x14ac:dyDescent="0.25">
      <c r="A1422" s="14" t="s">
        <v>3026</v>
      </c>
      <c r="B1422" s="14" t="s">
        <v>6715</v>
      </c>
      <c r="C1422" s="14" t="s">
        <v>6716</v>
      </c>
      <c r="D1422" s="16">
        <v>45951</v>
      </c>
      <c r="E1422" s="16"/>
      <c r="F1422" s="14" t="s">
        <v>6691</v>
      </c>
      <c r="G1422" s="14" t="s">
        <v>3630</v>
      </c>
      <c r="H1422" s="14" t="s">
        <v>3631</v>
      </c>
      <c r="I1422" s="15">
        <v>922.62</v>
      </c>
      <c r="J1422" s="77">
        <v>1</v>
      </c>
      <c r="K1422" s="92"/>
    </row>
    <row r="1423" spans="1:11" ht="12.5" x14ac:dyDescent="0.25">
      <c r="A1423" s="14" t="s">
        <v>3026</v>
      </c>
      <c r="B1423" s="14" t="s">
        <v>6706</v>
      </c>
      <c r="C1423" s="14" t="s">
        <v>6707</v>
      </c>
      <c r="D1423" s="16">
        <v>45951</v>
      </c>
      <c r="E1423" s="16"/>
      <c r="F1423" s="14" t="s">
        <v>6691</v>
      </c>
      <c r="G1423" s="14" t="s">
        <v>3067</v>
      </c>
      <c r="H1423" s="14" t="s">
        <v>3068</v>
      </c>
      <c r="I1423" s="15">
        <v>969</v>
      </c>
      <c r="J1423" s="77">
        <v>1</v>
      </c>
      <c r="K1423" s="92"/>
    </row>
    <row r="1424" spans="1:11" ht="12.5" x14ac:dyDescent="0.25">
      <c r="A1424" s="14" t="s">
        <v>3026</v>
      </c>
      <c r="B1424" s="14" t="s">
        <v>6725</v>
      </c>
      <c r="C1424" s="14" t="s">
        <v>6726</v>
      </c>
      <c r="D1424" s="16">
        <v>45951</v>
      </c>
      <c r="E1424" s="16"/>
      <c r="F1424" s="14" t="s">
        <v>6691</v>
      </c>
      <c r="G1424" s="14" t="s">
        <v>3089</v>
      </c>
      <c r="H1424" s="14" t="s">
        <v>3090</v>
      </c>
      <c r="I1424" s="15">
        <v>979.59</v>
      </c>
      <c r="J1424" s="77">
        <v>1</v>
      </c>
      <c r="K1424" s="92"/>
    </row>
    <row r="1425" spans="1:11" ht="12.5" x14ac:dyDescent="0.25">
      <c r="A1425" s="14" t="s">
        <v>3026</v>
      </c>
      <c r="B1425" s="14" t="s">
        <v>6738</v>
      </c>
      <c r="C1425" s="14" t="s">
        <v>4981</v>
      </c>
      <c r="D1425" s="16">
        <v>45951</v>
      </c>
      <c r="E1425" s="16"/>
      <c r="F1425" s="14" t="s">
        <v>3069</v>
      </c>
      <c r="G1425" s="14" t="s">
        <v>3061</v>
      </c>
      <c r="H1425" s="14" t="s">
        <v>3062</v>
      </c>
      <c r="I1425" s="15">
        <v>1004.02</v>
      </c>
      <c r="J1425" s="77">
        <v>1</v>
      </c>
      <c r="K1425" s="92"/>
    </row>
    <row r="1426" spans="1:11" ht="12.5" x14ac:dyDescent="0.25">
      <c r="A1426" s="14" t="s">
        <v>3026</v>
      </c>
      <c r="B1426" s="14" t="s">
        <v>6731</v>
      </c>
      <c r="C1426" s="14" t="s">
        <v>6237</v>
      </c>
      <c r="D1426" s="16">
        <v>45951</v>
      </c>
      <c r="E1426" s="16"/>
      <c r="F1426" s="14" t="s">
        <v>6691</v>
      </c>
      <c r="G1426" s="14" t="s">
        <v>3075</v>
      </c>
      <c r="H1426" s="14" t="s">
        <v>3076</v>
      </c>
      <c r="I1426" s="15">
        <v>1074.8900000000001</v>
      </c>
      <c r="J1426" s="77">
        <v>1</v>
      </c>
      <c r="K1426" s="92"/>
    </row>
    <row r="1427" spans="1:11" ht="12.5" x14ac:dyDescent="0.25">
      <c r="A1427" s="14" t="s">
        <v>3026</v>
      </c>
      <c r="B1427" s="14" t="s">
        <v>6701</v>
      </c>
      <c r="C1427" s="14" t="s">
        <v>4110</v>
      </c>
      <c r="D1427" s="16">
        <v>45951</v>
      </c>
      <c r="E1427" s="16"/>
      <c r="F1427" s="14" t="s">
        <v>3058</v>
      </c>
      <c r="G1427" s="14" t="s">
        <v>3593</v>
      </c>
      <c r="H1427" s="14" t="s">
        <v>3594</v>
      </c>
      <c r="I1427" s="15">
        <v>1176.19</v>
      </c>
      <c r="J1427" s="77">
        <v>1</v>
      </c>
      <c r="K1427" s="92"/>
    </row>
    <row r="1428" spans="1:11" ht="12.5" x14ac:dyDescent="0.25">
      <c r="A1428" s="14" t="s">
        <v>3026</v>
      </c>
      <c r="B1428" s="14" t="s">
        <v>6722</v>
      </c>
      <c r="C1428" s="14" t="s">
        <v>6416</v>
      </c>
      <c r="D1428" s="16">
        <v>45951</v>
      </c>
      <c r="E1428" s="16"/>
      <c r="F1428" s="14" t="s">
        <v>6691</v>
      </c>
      <c r="G1428" s="14" t="s">
        <v>3093</v>
      </c>
      <c r="H1428" s="14" t="s">
        <v>3094</v>
      </c>
      <c r="I1428" s="15">
        <v>1190</v>
      </c>
      <c r="J1428" s="77">
        <v>1</v>
      </c>
      <c r="K1428" s="92"/>
    </row>
    <row r="1429" spans="1:11" ht="12.5" x14ac:dyDescent="0.25">
      <c r="A1429" s="14" t="s">
        <v>3026</v>
      </c>
      <c r="B1429" s="14" t="s">
        <v>6723</v>
      </c>
      <c r="C1429" s="14" t="s">
        <v>4247</v>
      </c>
      <c r="D1429" s="16">
        <v>45951</v>
      </c>
      <c r="E1429" s="16"/>
      <c r="F1429" s="14" t="s">
        <v>3058</v>
      </c>
      <c r="G1429" s="14" t="s">
        <v>3667</v>
      </c>
      <c r="H1429" s="14" t="s">
        <v>3668</v>
      </c>
      <c r="I1429" s="15">
        <v>1314.08</v>
      </c>
      <c r="J1429" s="77">
        <v>1</v>
      </c>
      <c r="K1429" s="92"/>
    </row>
    <row r="1430" spans="1:11" ht="12.5" x14ac:dyDescent="0.25">
      <c r="A1430" s="14" t="s">
        <v>3026</v>
      </c>
      <c r="B1430" s="14" t="s">
        <v>6739</v>
      </c>
      <c r="C1430" s="14" t="s">
        <v>3674</v>
      </c>
      <c r="D1430" s="16">
        <v>45951</v>
      </c>
      <c r="E1430" s="16"/>
      <c r="F1430" s="14" t="s">
        <v>6691</v>
      </c>
      <c r="G1430" s="14" t="s">
        <v>3059</v>
      </c>
      <c r="H1430" s="14" t="s">
        <v>3060</v>
      </c>
      <c r="I1430" s="15">
        <v>1318.71</v>
      </c>
      <c r="J1430" s="77">
        <v>1</v>
      </c>
      <c r="K1430" s="92"/>
    </row>
    <row r="1431" spans="1:11" ht="12.5" x14ac:dyDescent="0.25">
      <c r="A1431" s="14" t="s">
        <v>3026</v>
      </c>
      <c r="B1431" s="14" t="s">
        <v>6737</v>
      </c>
      <c r="C1431" s="14" t="s">
        <v>3684</v>
      </c>
      <c r="D1431" s="16">
        <v>45951</v>
      </c>
      <c r="E1431" s="16"/>
      <c r="F1431" s="14" t="s">
        <v>6691</v>
      </c>
      <c r="G1431" s="14" t="s">
        <v>3061</v>
      </c>
      <c r="H1431" s="14" t="s">
        <v>3062</v>
      </c>
      <c r="I1431" s="15">
        <v>1442.2</v>
      </c>
      <c r="J1431" s="77">
        <v>1</v>
      </c>
      <c r="K1431" s="92"/>
    </row>
    <row r="1432" spans="1:11" ht="12.5" x14ac:dyDescent="0.25">
      <c r="A1432" s="14" t="s">
        <v>3026</v>
      </c>
      <c r="B1432" s="14" t="s">
        <v>6696</v>
      </c>
      <c r="C1432" s="14" t="s">
        <v>6697</v>
      </c>
      <c r="D1432" s="16">
        <v>45951</v>
      </c>
      <c r="E1432" s="16"/>
      <c r="F1432" s="14" t="s">
        <v>6691</v>
      </c>
      <c r="G1432" s="14" t="s">
        <v>3095</v>
      </c>
      <c r="H1432" s="14" t="s">
        <v>3096</v>
      </c>
      <c r="I1432" s="15">
        <v>1706.83</v>
      </c>
      <c r="J1432" s="77">
        <v>1</v>
      </c>
      <c r="K1432" s="92"/>
    </row>
    <row r="1433" spans="1:11" ht="12.5" x14ac:dyDescent="0.25">
      <c r="A1433" s="14" t="s">
        <v>3026</v>
      </c>
      <c r="B1433" s="14" t="s">
        <v>6727</v>
      </c>
      <c r="C1433" s="14" t="s">
        <v>4620</v>
      </c>
      <c r="D1433" s="16">
        <v>45951</v>
      </c>
      <c r="E1433" s="16"/>
      <c r="F1433" s="14" t="s">
        <v>6691</v>
      </c>
      <c r="G1433" s="14" t="s">
        <v>3087</v>
      </c>
      <c r="H1433" s="14" t="s">
        <v>3088</v>
      </c>
      <c r="I1433" s="15">
        <v>1719.06</v>
      </c>
      <c r="J1433" s="77">
        <v>1</v>
      </c>
      <c r="K1433" s="92"/>
    </row>
    <row r="1434" spans="1:11" ht="12.5" x14ac:dyDescent="0.25">
      <c r="A1434" s="14" t="s">
        <v>3026</v>
      </c>
      <c r="B1434" s="14" t="s">
        <v>6724</v>
      </c>
      <c r="C1434" s="14" t="s">
        <v>5804</v>
      </c>
      <c r="D1434" s="16">
        <v>45951</v>
      </c>
      <c r="E1434" s="16"/>
      <c r="F1434" s="14" t="s">
        <v>6691</v>
      </c>
      <c r="G1434" s="14" t="s">
        <v>3091</v>
      </c>
      <c r="H1434" s="14" t="s">
        <v>3672</v>
      </c>
      <c r="I1434" s="15">
        <v>2005.97</v>
      </c>
      <c r="J1434" s="77">
        <v>1</v>
      </c>
      <c r="K1434" s="92"/>
    </row>
    <row r="1435" spans="1:11" ht="12.5" x14ac:dyDescent="0.25">
      <c r="A1435" s="14" t="s">
        <v>3026</v>
      </c>
      <c r="B1435" s="14" t="s">
        <v>6730</v>
      </c>
      <c r="C1435" s="14" t="s">
        <v>5533</v>
      </c>
      <c r="D1435" s="16">
        <v>45951</v>
      </c>
      <c r="E1435" s="16"/>
      <c r="F1435" s="14" t="s">
        <v>6691</v>
      </c>
      <c r="G1435" s="14" t="s">
        <v>3077</v>
      </c>
      <c r="H1435" s="14" t="s">
        <v>3078</v>
      </c>
      <c r="I1435" s="15">
        <v>2031.04</v>
      </c>
      <c r="J1435" s="77">
        <v>1</v>
      </c>
      <c r="K1435" s="92"/>
    </row>
    <row r="1436" spans="1:11" ht="12.5" x14ac:dyDescent="0.25">
      <c r="A1436" s="14" t="s">
        <v>3026</v>
      </c>
      <c r="B1436" s="14" t="s">
        <v>6704</v>
      </c>
      <c r="C1436" s="14" t="s">
        <v>6705</v>
      </c>
      <c r="D1436" s="16">
        <v>45951</v>
      </c>
      <c r="E1436" s="16"/>
      <c r="F1436" s="14" t="s">
        <v>6691</v>
      </c>
      <c r="G1436" s="14" t="s">
        <v>3083</v>
      </c>
      <c r="H1436" s="14" t="s">
        <v>3084</v>
      </c>
      <c r="I1436" s="15">
        <v>2227.5100000000002</v>
      </c>
      <c r="J1436" s="77">
        <v>1</v>
      </c>
      <c r="K1436" s="92"/>
    </row>
    <row r="1437" spans="1:11" ht="12.5" x14ac:dyDescent="0.25">
      <c r="A1437" s="14" t="s">
        <v>3026</v>
      </c>
      <c r="B1437" s="14" t="s">
        <v>6720</v>
      </c>
      <c r="C1437" s="14" t="s">
        <v>6721</v>
      </c>
      <c r="D1437" s="16">
        <v>45951</v>
      </c>
      <c r="E1437" s="16"/>
      <c r="F1437" s="14" t="s">
        <v>6691</v>
      </c>
      <c r="G1437" s="14" t="s">
        <v>3097</v>
      </c>
      <c r="H1437" s="14" t="s">
        <v>3098</v>
      </c>
      <c r="I1437" s="15">
        <v>2567</v>
      </c>
      <c r="J1437" s="77">
        <v>1</v>
      </c>
      <c r="K1437" s="92"/>
    </row>
    <row r="1438" spans="1:11" ht="12.5" x14ac:dyDescent="0.25">
      <c r="A1438" s="14" t="s">
        <v>3026</v>
      </c>
      <c r="B1438" s="14" t="s">
        <v>6702</v>
      </c>
      <c r="C1438" s="14" t="s">
        <v>6703</v>
      </c>
      <c r="D1438" s="16">
        <v>45951</v>
      </c>
      <c r="E1438" s="16"/>
      <c r="F1438" s="14" t="s">
        <v>6691</v>
      </c>
      <c r="G1438" s="14" t="s">
        <v>3085</v>
      </c>
      <c r="H1438" s="14" t="s">
        <v>3086</v>
      </c>
      <c r="I1438" s="15">
        <v>2888.63</v>
      </c>
      <c r="J1438" s="77">
        <v>1</v>
      </c>
      <c r="K1438" s="92"/>
    </row>
    <row r="1439" spans="1:11" ht="12.5" x14ac:dyDescent="0.25">
      <c r="A1439" s="14" t="s">
        <v>3026</v>
      </c>
      <c r="B1439" s="14" t="s">
        <v>6736</v>
      </c>
      <c r="C1439" s="14" t="s">
        <v>5259</v>
      </c>
      <c r="D1439" s="16">
        <v>45951</v>
      </c>
      <c r="E1439" s="16"/>
      <c r="F1439" s="14" t="s">
        <v>6691</v>
      </c>
      <c r="G1439" s="14" t="s">
        <v>3065</v>
      </c>
      <c r="H1439" s="14" t="s">
        <v>3066</v>
      </c>
      <c r="I1439" s="15">
        <v>2969.36</v>
      </c>
      <c r="J1439" s="77">
        <v>1</v>
      </c>
      <c r="K1439" s="92"/>
    </row>
    <row r="1440" spans="1:11" ht="12.5" x14ac:dyDescent="0.25">
      <c r="A1440" s="14" t="s">
        <v>3026</v>
      </c>
      <c r="B1440" s="14" t="s">
        <v>6714</v>
      </c>
      <c r="C1440" s="14" t="s">
        <v>3929</v>
      </c>
      <c r="D1440" s="16">
        <v>45951</v>
      </c>
      <c r="E1440" s="16"/>
      <c r="F1440" s="14" t="s">
        <v>6691</v>
      </c>
      <c r="G1440" s="14" t="s">
        <v>3115</v>
      </c>
      <c r="H1440" s="14" t="s">
        <v>3116</v>
      </c>
      <c r="I1440" s="15">
        <v>4732.6400000000003</v>
      </c>
      <c r="J1440" s="77">
        <v>1</v>
      </c>
      <c r="K1440" s="92"/>
    </row>
    <row r="1441" spans="1:11" ht="12.5" x14ac:dyDescent="0.25">
      <c r="A1441" s="14" t="s">
        <v>3026</v>
      </c>
      <c r="B1441" s="14" t="s">
        <v>6708</v>
      </c>
      <c r="C1441" s="14" t="s">
        <v>6709</v>
      </c>
      <c r="D1441" s="16">
        <v>45951</v>
      </c>
      <c r="E1441" s="16"/>
      <c r="F1441" s="14" t="s">
        <v>6691</v>
      </c>
      <c r="G1441" s="14" t="s">
        <v>3063</v>
      </c>
      <c r="H1441" s="14" t="s">
        <v>3064</v>
      </c>
      <c r="I1441" s="15">
        <v>4752.8</v>
      </c>
      <c r="J1441" s="77">
        <v>1</v>
      </c>
      <c r="K1441" s="92"/>
    </row>
    <row r="1442" spans="1:11" ht="12.5" x14ac:dyDescent="0.25">
      <c r="A1442" s="14" t="s">
        <v>3026</v>
      </c>
      <c r="B1442" s="14" t="s">
        <v>6732</v>
      </c>
      <c r="C1442" s="14" t="s">
        <v>3686</v>
      </c>
      <c r="D1442" s="16">
        <v>45951</v>
      </c>
      <c r="E1442" s="16"/>
      <c r="F1442" s="14" t="s">
        <v>6691</v>
      </c>
      <c r="G1442" s="14" t="s">
        <v>3072</v>
      </c>
      <c r="H1442" s="14" t="s">
        <v>3073</v>
      </c>
      <c r="I1442" s="15">
        <v>5525.55</v>
      </c>
      <c r="J1442" s="77">
        <v>1</v>
      </c>
      <c r="K1442" s="92"/>
    </row>
    <row r="1443" spans="1:11" ht="12.5" x14ac:dyDescent="0.25">
      <c r="A1443" s="14" t="s">
        <v>3026</v>
      </c>
      <c r="B1443" s="14" t="s">
        <v>6728</v>
      </c>
      <c r="C1443" s="14" t="s">
        <v>5766</v>
      </c>
      <c r="D1443" s="16">
        <v>45951</v>
      </c>
      <c r="E1443" s="16"/>
      <c r="F1443" s="14" t="s">
        <v>6691</v>
      </c>
      <c r="G1443" s="14" t="s">
        <v>3081</v>
      </c>
      <c r="H1443" s="14" t="s">
        <v>3082</v>
      </c>
      <c r="I1443" s="15">
        <v>6214.93</v>
      </c>
      <c r="J1443" s="77">
        <v>1</v>
      </c>
      <c r="K1443" s="92"/>
    </row>
    <row r="1444" spans="1:11" ht="12.5" x14ac:dyDescent="0.25">
      <c r="A1444" s="14" t="s">
        <v>3026</v>
      </c>
      <c r="B1444" s="14" t="s">
        <v>6698</v>
      </c>
      <c r="C1444" s="14" t="s">
        <v>6699</v>
      </c>
      <c r="D1444" s="16">
        <v>45951</v>
      </c>
      <c r="E1444" s="16"/>
      <c r="F1444" s="14" t="s">
        <v>6691</v>
      </c>
      <c r="G1444" s="14" t="s">
        <v>3677</v>
      </c>
      <c r="H1444" s="14" t="s">
        <v>3678</v>
      </c>
      <c r="I1444" s="15">
        <v>8230.15</v>
      </c>
      <c r="J1444" s="77">
        <v>1</v>
      </c>
      <c r="K1444" s="92"/>
    </row>
    <row r="1445" spans="1:11" ht="12.5" x14ac:dyDescent="0.25">
      <c r="A1445" s="14" t="s">
        <v>3026</v>
      </c>
      <c r="B1445" s="14" t="s">
        <v>6729</v>
      </c>
      <c r="C1445" s="14" t="s">
        <v>6716</v>
      </c>
      <c r="D1445" s="16">
        <v>45951</v>
      </c>
      <c r="E1445" s="16"/>
      <c r="F1445" s="14" t="s">
        <v>6691</v>
      </c>
      <c r="G1445" s="14" t="s">
        <v>3079</v>
      </c>
      <c r="H1445" s="14" t="s">
        <v>3080</v>
      </c>
      <c r="I1445" s="15">
        <v>8654.7199999999993</v>
      </c>
      <c r="J1445" s="77">
        <v>1</v>
      </c>
      <c r="K1445" s="92"/>
    </row>
    <row r="1446" spans="1:11" ht="12.5" x14ac:dyDescent="0.25">
      <c r="A1446" s="14" t="s">
        <v>3026</v>
      </c>
      <c r="B1446" s="14" t="s">
        <v>6700</v>
      </c>
      <c r="C1446" s="14" t="s">
        <v>3767</v>
      </c>
      <c r="D1446" s="16">
        <v>45951</v>
      </c>
      <c r="E1446" s="16"/>
      <c r="F1446" s="14" t="s">
        <v>3069</v>
      </c>
      <c r="G1446" s="14" t="s">
        <v>3677</v>
      </c>
      <c r="H1446" s="14" t="s">
        <v>3678</v>
      </c>
      <c r="I1446" s="15">
        <v>10241.030000000001</v>
      </c>
      <c r="J1446" s="77">
        <v>1</v>
      </c>
      <c r="K1446" s="92"/>
    </row>
    <row r="1447" spans="1:11" ht="12.5" x14ac:dyDescent="0.25">
      <c r="A1447" s="14" t="s">
        <v>3026</v>
      </c>
      <c r="B1447" s="14" t="s">
        <v>6689</v>
      </c>
      <c r="C1447" s="14" t="s">
        <v>6690</v>
      </c>
      <c r="D1447" s="16">
        <v>45951</v>
      </c>
      <c r="E1447" s="16"/>
      <c r="F1447" s="14" t="s">
        <v>6691</v>
      </c>
      <c r="G1447" s="14" t="s">
        <v>3105</v>
      </c>
      <c r="H1447" s="14" t="s">
        <v>3579</v>
      </c>
      <c r="I1447" s="15">
        <v>15973.73</v>
      </c>
      <c r="J1447" s="77">
        <v>1</v>
      </c>
      <c r="K1447" s="92"/>
    </row>
    <row r="1448" spans="1:11" ht="20" x14ac:dyDescent="0.25">
      <c r="A1448" s="14" t="s">
        <v>3026</v>
      </c>
      <c r="B1448" s="14" t="s">
        <v>7700</v>
      </c>
      <c r="C1448" s="14">
        <v>64250628</v>
      </c>
      <c r="D1448" s="16">
        <v>45951</v>
      </c>
      <c r="E1448" s="16"/>
      <c r="F1448" s="14" t="s">
        <v>7701</v>
      </c>
      <c r="G1448" s="14" t="s">
        <v>4237</v>
      </c>
      <c r="H1448" s="14" t="s">
        <v>3050</v>
      </c>
      <c r="I1448" s="15">
        <v>22600</v>
      </c>
      <c r="J1448" s="77">
        <v>3</v>
      </c>
      <c r="K1448" s="92"/>
    </row>
    <row r="1449" spans="1:11" ht="20" x14ac:dyDescent="0.25">
      <c r="A1449" s="14" t="s">
        <v>3026</v>
      </c>
      <c r="B1449" s="14" t="s">
        <v>6717</v>
      </c>
      <c r="C1449" s="14" t="s">
        <v>4857</v>
      </c>
      <c r="D1449" s="16">
        <v>45951</v>
      </c>
      <c r="E1449" s="16"/>
      <c r="F1449" s="14" t="s">
        <v>6691</v>
      </c>
      <c r="G1449" s="14" t="s">
        <v>3111</v>
      </c>
      <c r="H1449" s="14" t="s">
        <v>3112</v>
      </c>
      <c r="I1449" s="15">
        <v>25797.11</v>
      </c>
      <c r="J1449" s="77">
        <v>1</v>
      </c>
      <c r="K1449" s="92"/>
    </row>
    <row r="1450" spans="1:11" ht="20" x14ac:dyDescent="0.25">
      <c r="A1450" s="14" t="s">
        <v>3026</v>
      </c>
      <c r="B1450" s="14" t="s">
        <v>6692</v>
      </c>
      <c r="C1450" s="14" t="s">
        <v>6693</v>
      </c>
      <c r="D1450" s="16">
        <v>45951</v>
      </c>
      <c r="E1450" s="16"/>
      <c r="F1450" s="14" t="s">
        <v>6691</v>
      </c>
      <c r="G1450" s="14" t="s">
        <v>3103</v>
      </c>
      <c r="H1450" s="14" t="s">
        <v>3104</v>
      </c>
      <c r="I1450" s="15">
        <v>33257.120000000003</v>
      </c>
      <c r="J1450" s="77">
        <v>1</v>
      </c>
      <c r="K1450" s="92"/>
    </row>
    <row r="1451" spans="1:11" ht="12.5" x14ac:dyDescent="0.25">
      <c r="A1451" s="14" t="s">
        <v>3026</v>
      </c>
      <c r="B1451" s="14" t="s">
        <v>6694</v>
      </c>
      <c r="C1451" s="14" t="s">
        <v>6695</v>
      </c>
      <c r="D1451" s="16">
        <v>45951</v>
      </c>
      <c r="E1451" s="16"/>
      <c r="F1451" s="14" t="s">
        <v>6691</v>
      </c>
      <c r="G1451" s="14" t="s">
        <v>3101</v>
      </c>
      <c r="H1451" s="14" t="s">
        <v>3102</v>
      </c>
      <c r="I1451" s="15">
        <v>37131.96</v>
      </c>
      <c r="J1451" s="77">
        <v>1</v>
      </c>
      <c r="K1451" s="92"/>
    </row>
    <row r="1452" spans="1:11" ht="12.5" x14ac:dyDescent="0.25">
      <c r="A1452" s="14" t="s">
        <v>3026</v>
      </c>
      <c r="B1452" s="14" t="s">
        <v>6757</v>
      </c>
      <c r="C1452" s="14" t="s">
        <v>6758</v>
      </c>
      <c r="D1452" s="16">
        <v>45952</v>
      </c>
      <c r="E1452" s="16"/>
      <c r="F1452" s="14" t="s">
        <v>6759</v>
      </c>
      <c r="G1452" s="14" t="s">
        <v>6760</v>
      </c>
      <c r="H1452" s="14" t="s">
        <v>6761</v>
      </c>
      <c r="I1452" s="15">
        <v>400</v>
      </c>
      <c r="J1452" s="77">
        <v>5</v>
      </c>
      <c r="K1452" s="92"/>
    </row>
    <row r="1453" spans="1:11" ht="20" x14ac:dyDescent="0.25">
      <c r="A1453" s="14" t="s">
        <v>3026</v>
      </c>
      <c r="B1453" s="14" t="s">
        <v>6745</v>
      </c>
      <c r="C1453" s="14" t="s">
        <v>6746</v>
      </c>
      <c r="D1453" s="16">
        <v>45952</v>
      </c>
      <c r="E1453" s="16"/>
      <c r="F1453" s="14" t="s">
        <v>6747</v>
      </c>
      <c r="G1453" s="14" t="s">
        <v>4241</v>
      </c>
      <c r="H1453" s="14" t="s">
        <v>4242</v>
      </c>
      <c r="I1453" s="15">
        <v>430</v>
      </c>
      <c r="J1453" s="77">
        <v>5</v>
      </c>
      <c r="K1453" s="92"/>
    </row>
    <row r="1454" spans="1:11" ht="12.5" x14ac:dyDescent="0.25">
      <c r="A1454" s="14" t="s">
        <v>3026</v>
      </c>
      <c r="B1454" s="14" t="s">
        <v>6748</v>
      </c>
      <c r="C1454" s="14" t="s">
        <v>6749</v>
      </c>
      <c r="D1454" s="16">
        <v>45952</v>
      </c>
      <c r="E1454" s="16"/>
      <c r="F1454" s="14" t="s">
        <v>6750</v>
      </c>
      <c r="G1454" s="14">
        <v>25507907</v>
      </c>
      <c r="H1454" s="14" t="s">
        <v>6751</v>
      </c>
      <c r="I1454" s="15">
        <v>498</v>
      </c>
      <c r="J1454" s="77">
        <v>5</v>
      </c>
      <c r="K1454" s="92"/>
    </row>
    <row r="1455" spans="1:11" ht="20" x14ac:dyDescent="0.25">
      <c r="A1455" s="14" t="s">
        <v>3026</v>
      </c>
      <c r="B1455" s="14" t="s">
        <v>6754</v>
      </c>
      <c r="C1455" s="14" t="s">
        <v>6755</v>
      </c>
      <c r="D1455" s="16">
        <v>45952</v>
      </c>
      <c r="E1455" s="16"/>
      <c r="F1455" s="14" t="s">
        <v>6756</v>
      </c>
      <c r="G1455" s="14" t="s">
        <v>6069</v>
      </c>
      <c r="H1455" s="14" t="s">
        <v>6070</v>
      </c>
      <c r="I1455" s="15">
        <v>594</v>
      </c>
      <c r="J1455" s="77">
        <v>5</v>
      </c>
      <c r="K1455" s="92"/>
    </row>
    <row r="1456" spans="1:11" ht="12.5" x14ac:dyDescent="0.25">
      <c r="A1456" s="14" t="s">
        <v>3026</v>
      </c>
      <c r="B1456" s="14" t="s">
        <v>6781</v>
      </c>
      <c r="C1456" s="14" t="s">
        <v>4981</v>
      </c>
      <c r="D1456" s="16">
        <v>45952</v>
      </c>
      <c r="E1456" s="16"/>
      <c r="F1456" s="14" t="s">
        <v>6782</v>
      </c>
      <c r="G1456" s="14" t="s">
        <v>5864</v>
      </c>
      <c r="H1456" s="14" t="s">
        <v>5865</v>
      </c>
      <c r="I1456" s="15">
        <v>600</v>
      </c>
      <c r="J1456" s="77">
        <v>5</v>
      </c>
      <c r="K1456" s="92"/>
    </row>
    <row r="1457" spans="1:11" ht="20" x14ac:dyDescent="0.25">
      <c r="A1457" s="14" t="s">
        <v>3026</v>
      </c>
      <c r="B1457" s="14" t="s">
        <v>6774</v>
      </c>
      <c r="C1457" s="14" t="s">
        <v>6775</v>
      </c>
      <c r="D1457" s="16">
        <v>45952</v>
      </c>
      <c r="E1457" s="16"/>
      <c r="F1457" s="14" t="s">
        <v>6776</v>
      </c>
      <c r="G1457" s="14" t="s">
        <v>5805</v>
      </c>
      <c r="H1457" s="14" t="s">
        <v>5806</v>
      </c>
      <c r="I1457" s="15">
        <v>1352</v>
      </c>
      <c r="J1457" s="77">
        <v>5</v>
      </c>
      <c r="K1457" s="92"/>
    </row>
    <row r="1458" spans="1:11" ht="20" x14ac:dyDescent="0.25">
      <c r="A1458" s="14" t="s">
        <v>3026</v>
      </c>
      <c r="B1458" s="14" t="s">
        <v>6779</v>
      </c>
      <c r="C1458" s="14" t="s">
        <v>3694</v>
      </c>
      <c r="D1458" s="16">
        <v>45952</v>
      </c>
      <c r="E1458" s="16"/>
      <c r="F1458" s="14" t="s">
        <v>6780</v>
      </c>
      <c r="G1458" s="14" t="s">
        <v>3807</v>
      </c>
      <c r="H1458" s="14" t="s">
        <v>3808</v>
      </c>
      <c r="I1458" s="15">
        <v>1650</v>
      </c>
      <c r="J1458" s="77">
        <v>5</v>
      </c>
      <c r="K1458" s="92"/>
    </row>
    <row r="1459" spans="1:11" ht="20" x14ac:dyDescent="0.25">
      <c r="A1459" s="14" t="s">
        <v>3026</v>
      </c>
      <c r="B1459" s="14" t="s">
        <v>6752</v>
      </c>
      <c r="C1459" s="14" t="s">
        <v>6753</v>
      </c>
      <c r="D1459" s="16">
        <v>45952</v>
      </c>
      <c r="E1459" s="16"/>
      <c r="F1459" s="14" t="s">
        <v>6419</v>
      </c>
      <c r="G1459" s="14" t="s">
        <v>3612</v>
      </c>
      <c r="H1459" s="14" t="s">
        <v>3613</v>
      </c>
      <c r="I1459" s="15">
        <v>6000</v>
      </c>
      <c r="J1459" s="77">
        <v>5</v>
      </c>
      <c r="K1459" s="92"/>
    </row>
    <row r="1460" spans="1:11" ht="12.5" x14ac:dyDescent="0.25">
      <c r="A1460" s="14" t="s">
        <v>3026</v>
      </c>
      <c r="B1460" s="14" t="s">
        <v>6762</v>
      </c>
      <c r="C1460" s="14" t="s">
        <v>6763</v>
      </c>
      <c r="D1460" s="16">
        <v>45952</v>
      </c>
      <c r="E1460" s="16"/>
      <c r="F1460" s="14" t="s">
        <v>6764</v>
      </c>
      <c r="G1460" s="14" t="s">
        <v>6765</v>
      </c>
      <c r="H1460" s="14" t="s">
        <v>6766</v>
      </c>
      <c r="I1460" s="15">
        <v>6457.5</v>
      </c>
      <c r="J1460" s="77">
        <v>5</v>
      </c>
      <c r="K1460" s="92"/>
    </row>
    <row r="1461" spans="1:11" ht="12.5" x14ac:dyDescent="0.25">
      <c r="A1461" s="14" t="s">
        <v>3026</v>
      </c>
      <c r="B1461" s="14" t="s">
        <v>6767</v>
      </c>
      <c r="C1461" s="14" t="s">
        <v>6768</v>
      </c>
      <c r="D1461" s="16">
        <v>45952</v>
      </c>
      <c r="E1461" s="16"/>
      <c r="F1461" s="14" t="s">
        <v>6769</v>
      </c>
      <c r="G1461" s="14" t="s">
        <v>6765</v>
      </c>
      <c r="H1461" s="14" t="s">
        <v>6766</v>
      </c>
      <c r="I1461" s="15">
        <v>6457.5</v>
      </c>
      <c r="J1461" s="77">
        <v>5</v>
      </c>
      <c r="K1461" s="92"/>
    </row>
    <row r="1462" spans="1:11" ht="12.5" x14ac:dyDescent="0.25">
      <c r="A1462" s="14" t="s">
        <v>3026</v>
      </c>
      <c r="B1462" s="14" t="s">
        <v>5144</v>
      </c>
      <c r="C1462" s="14" t="s">
        <v>6783</v>
      </c>
      <c r="D1462" s="16">
        <v>45952</v>
      </c>
      <c r="E1462" s="16"/>
      <c r="F1462" s="14" t="s">
        <v>5145</v>
      </c>
      <c r="G1462" s="14" t="s">
        <v>4191</v>
      </c>
      <c r="H1462" s="14" t="s">
        <v>5147</v>
      </c>
      <c r="I1462" s="15">
        <v>12705.25</v>
      </c>
      <c r="J1462" s="77">
        <v>5</v>
      </c>
      <c r="K1462" s="92"/>
    </row>
    <row r="1463" spans="1:11" ht="20" x14ac:dyDescent="0.25">
      <c r="A1463" s="14" t="s">
        <v>3026</v>
      </c>
      <c r="B1463" s="14" t="s">
        <v>6770</v>
      </c>
      <c r="C1463" s="14" t="s">
        <v>3623</v>
      </c>
      <c r="D1463" s="16">
        <v>45952</v>
      </c>
      <c r="E1463" s="16"/>
      <c r="F1463" s="14" t="s">
        <v>6771</v>
      </c>
      <c r="G1463" s="14" t="s">
        <v>6772</v>
      </c>
      <c r="H1463" s="14" t="s">
        <v>6773</v>
      </c>
      <c r="I1463" s="15">
        <v>15040</v>
      </c>
      <c r="J1463" s="77">
        <v>5</v>
      </c>
      <c r="K1463" s="92"/>
    </row>
    <row r="1464" spans="1:11" ht="12.5" x14ac:dyDescent="0.25">
      <c r="A1464" s="14" t="s">
        <v>3026</v>
      </c>
      <c r="B1464" s="14" t="s">
        <v>6777</v>
      </c>
      <c r="C1464" s="14" t="s">
        <v>6778</v>
      </c>
      <c r="D1464" s="16">
        <v>45952</v>
      </c>
      <c r="E1464" s="16"/>
      <c r="F1464" s="14" t="s">
        <v>4718</v>
      </c>
      <c r="G1464" s="14" t="s">
        <v>4191</v>
      </c>
      <c r="H1464" s="14" t="s">
        <v>4719</v>
      </c>
      <c r="I1464" s="15">
        <v>35000</v>
      </c>
      <c r="J1464" s="77">
        <v>5</v>
      </c>
      <c r="K1464" s="92"/>
    </row>
    <row r="1465" spans="1:11" ht="12.5" x14ac:dyDescent="0.25">
      <c r="A1465" s="14" t="s">
        <v>3026</v>
      </c>
      <c r="B1465" s="14" t="s">
        <v>6741</v>
      </c>
      <c r="C1465" s="14" t="s">
        <v>6742</v>
      </c>
      <c r="D1465" s="16">
        <v>45952</v>
      </c>
      <c r="E1465" s="16"/>
      <c r="F1465" s="14" t="s">
        <v>6743</v>
      </c>
      <c r="G1465" s="14">
        <v>58001717</v>
      </c>
      <c r="H1465" s="14" t="s">
        <v>6744</v>
      </c>
      <c r="I1465" s="15">
        <v>44746</v>
      </c>
      <c r="J1465" s="77">
        <v>5</v>
      </c>
      <c r="K1465" s="92"/>
    </row>
    <row r="1466" spans="1:11" ht="20" x14ac:dyDescent="0.25">
      <c r="A1466" s="14" t="s">
        <v>3026</v>
      </c>
      <c r="B1466" s="14">
        <v>231113</v>
      </c>
      <c r="C1466" s="14">
        <v>107306</v>
      </c>
      <c r="D1466" s="16">
        <v>45954</v>
      </c>
      <c r="E1466" s="16"/>
      <c r="F1466" s="14" t="s">
        <v>7732</v>
      </c>
      <c r="G1466" s="14" t="s">
        <v>7733</v>
      </c>
      <c r="H1466" s="14" t="s">
        <v>7734</v>
      </c>
      <c r="I1466" s="15">
        <v>7.38</v>
      </c>
      <c r="J1466" s="77">
        <v>5</v>
      </c>
      <c r="K1466" s="92"/>
    </row>
    <row r="1467" spans="1:11" ht="12.5" x14ac:dyDescent="0.25">
      <c r="A1467" s="14" t="s">
        <v>3026</v>
      </c>
      <c r="B1467" s="14" t="s">
        <v>6907</v>
      </c>
      <c r="C1467" s="14" t="s">
        <v>6908</v>
      </c>
      <c r="D1467" s="16">
        <v>45954</v>
      </c>
      <c r="E1467" s="16"/>
      <c r="F1467" s="14" t="s">
        <v>6909</v>
      </c>
      <c r="G1467" s="14" t="s">
        <v>6910</v>
      </c>
      <c r="H1467" s="14" t="s">
        <v>6911</v>
      </c>
      <c r="I1467" s="15">
        <v>50</v>
      </c>
      <c r="J1467" s="77">
        <v>5</v>
      </c>
      <c r="K1467" s="92"/>
    </row>
    <row r="1468" spans="1:11" ht="12.5" x14ac:dyDescent="0.25">
      <c r="A1468" s="14" t="s">
        <v>3026</v>
      </c>
      <c r="B1468" s="14" t="s">
        <v>6814</v>
      </c>
      <c r="C1468" s="14" t="s">
        <v>6815</v>
      </c>
      <c r="D1468" s="16">
        <v>45954</v>
      </c>
      <c r="E1468" s="16"/>
      <c r="F1468" s="14" t="s">
        <v>6816</v>
      </c>
      <c r="G1468" s="14" t="s">
        <v>6817</v>
      </c>
      <c r="H1468" s="14" t="s">
        <v>6818</v>
      </c>
      <c r="I1468" s="15">
        <v>84.87</v>
      </c>
      <c r="J1468" s="77">
        <v>5</v>
      </c>
      <c r="K1468" s="92"/>
    </row>
    <row r="1469" spans="1:11" ht="20" x14ac:dyDescent="0.25">
      <c r="A1469" s="14" t="s">
        <v>3026</v>
      </c>
      <c r="B1469" s="14">
        <v>231182</v>
      </c>
      <c r="C1469" s="14">
        <v>106561</v>
      </c>
      <c r="D1469" s="16">
        <v>45954</v>
      </c>
      <c r="E1469" s="16"/>
      <c r="F1469" s="14" t="s">
        <v>7731</v>
      </c>
      <c r="G1469" s="14" t="s">
        <v>7723</v>
      </c>
      <c r="H1469" s="14" t="s">
        <v>7724</v>
      </c>
      <c r="I1469" s="15">
        <v>90.8</v>
      </c>
      <c r="J1469" s="77">
        <v>5</v>
      </c>
      <c r="K1469" s="92"/>
    </row>
    <row r="1470" spans="1:11" ht="12.5" x14ac:dyDescent="0.25">
      <c r="A1470" s="14" t="s">
        <v>3026</v>
      </c>
      <c r="B1470" s="14" t="s">
        <v>6960</v>
      </c>
      <c r="C1470" s="14" t="s">
        <v>3654</v>
      </c>
      <c r="D1470" s="16">
        <v>45954</v>
      </c>
      <c r="E1470" s="16"/>
      <c r="F1470" s="14" t="s">
        <v>6961</v>
      </c>
      <c r="G1470" s="14">
        <v>1078704407</v>
      </c>
      <c r="H1470" s="14" t="s">
        <v>3824</v>
      </c>
      <c r="I1470" s="15">
        <v>100</v>
      </c>
      <c r="J1470" s="77">
        <v>5</v>
      </c>
      <c r="K1470" s="92"/>
    </row>
    <row r="1471" spans="1:11" ht="12.5" x14ac:dyDescent="0.25">
      <c r="A1471" s="14" t="s">
        <v>3026</v>
      </c>
      <c r="B1471" s="14" t="s">
        <v>7020</v>
      </c>
      <c r="C1471" s="14" t="s">
        <v>4219</v>
      </c>
      <c r="D1471" s="16">
        <v>45954</v>
      </c>
      <c r="E1471" s="16"/>
      <c r="F1471" s="14" t="s">
        <v>7021</v>
      </c>
      <c r="G1471" s="14" t="s">
        <v>7018</v>
      </c>
      <c r="H1471" s="14" t="s">
        <v>7019</v>
      </c>
      <c r="I1471" s="15">
        <v>100</v>
      </c>
      <c r="J1471" s="77">
        <v>5</v>
      </c>
      <c r="K1471" s="92"/>
    </row>
    <row r="1472" spans="1:11" ht="20" x14ac:dyDescent="0.25">
      <c r="A1472" s="14" t="s">
        <v>3026</v>
      </c>
      <c r="B1472" s="14" t="s">
        <v>6941</v>
      </c>
      <c r="C1472" s="14" t="s">
        <v>6942</v>
      </c>
      <c r="D1472" s="16">
        <v>45954</v>
      </c>
      <c r="E1472" s="16"/>
      <c r="F1472" s="14" t="s">
        <v>6943</v>
      </c>
      <c r="G1472" s="14" t="s">
        <v>6942</v>
      </c>
      <c r="H1472" s="14" t="s">
        <v>6944</v>
      </c>
      <c r="I1472" s="15">
        <v>120</v>
      </c>
      <c r="J1472" s="77">
        <v>5</v>
      </c>
      <c r="K1472" s="92"/>
    </row>
    <row r="1473" spans="1:11" ht="20" x14ac:dyDescent="0.25">
      <c r="A1473" s="14" t="s">
        <v>3026</v>
      </c>
      <c r="B1473" s="14" t="s">
        <v>6808</v>
      </c>
      <c r="C1473" s="14" t="s">
        <v>6809</v>
      </c>
      <c r="D1473" s="16">
        <v>45954</v>
      </c>
      <c r="E1473" s="16"/>
      <c r="F1473" s="14" t="s">
        <v>3139</v>
      </c>
      <c r="G1473" s="14" t="s">
        <v>3557</v>
      </c>
      <c r="H1473" s="14" t="s">
        <v>3288</v>
      </c>
      <c r="I1473" s="15">
        <v>120.66</v>
      </c>
      <c r="J1473" s="77">
        <v>1</v>
      </c>
      <c r="K1473" s="92"/>
    </row>
    <row r="1474" spans="1:11" ht="12.5" x14ac:dyDescent="0.25">
      <c r="A1474" s="14" t="s">
        <v>3026</v>
      </c>
      <c r="B1474" s="14" t="s">
        <v>6975</v>
      </c>
      <c r="C1474" s="14" t="s">
        <v>4583</v>
      </c>
      <c r="D1474" s="16">
        <v>45954</v>
      </c>
      <c r="E1474" s="16"/>
      <c r="F1474" s="14" t="s">
        <v>6974</v>
      </c>
      <c r="G1474" s="14" t="s">
        <v>5817</v>
      </c>
      <c r="H1474" s="14" t="s">
        <v>5818</v>
      </c>
      <c r="I1474" s="15">
        <v>126</v>
      </c>
      <c r="J1474" s="77">
        <v>4</v>
      </c>
      <c r="K1474" s="92"/>
    </row>
    <row r="1475" spans="1:11" ht="12.5" x14ac:dyDescent="0.25">
      <c r="A1475" s="14" t="s">
        <v>3026</v>
      </c>
      <c r="B1475" s="14" t="s">
        <v>6934</v>
      </c>
      <c r="C1475" s="14" t="s">
        <v>6935</v>
      </c>
      <c r="D1475" s="16">
        <v>45954</v>
      </c>
      <c r="E1475" s="16"/>
      <c r="F1475" s="14" t="s">
        <v>6936</v>
      </c>
      <c r="G1475" s="14" t="s">
        <v>6935</v>
      </c>
      <c r="H1475" s="14" t="s">
        <v>6937</v>
      </c>
      <c r="I1475" s="15">
        <v>139.22999999999999</v>
      </c>
      <c r="J1475" s="77">
        <v>5</v>
      </c>
      <c r="K1475" s="92"/>
    </row>
    <row r="1476" spans="1:11" ht="12.5" x14ac:dyDescent="0.25">
      <c r="A1476" s="14" t="s">
        <v>3026</v>
      </c>
      <c r="B1476" s="14" t="s">
        <v>6886</v>
      </c>
      <c r="C1476" s="14" t="s">
        <v>6887</v>
      </c>
      <c r="D1476" s="16">
        <v>45954</v>
      </c>
      <c r="E1476" s="16"/>
      <c r="F1476" s="14" t="s">
        <v>6888</v>
      </c>
      <c r="G1476" s="14" t="s">
        <v>4159</v>
      </c>
      <c r="H1476" s="14" t="s">
        <v>4160</v>
      </c>
      <c r="I1476" s="15">
        <v>150</v>
      </c>
      <c r="J1476" s="77">
        <v>5</v>
      </c>
      <c r="K1476" s="92"/>
    </row>
    <row r="1477" spans="1:11" ht="12.5" x14ac:dyDescent="0.25">
      <c r="A1477" s="14" t="s">
        <v>3026</v>
      </c>
      <c r="B1477" s="14" t="s">
        <v>6889</v>
      </c>
      <c r="C1477" s="14" t="s">
        <v>6890</v>
      </c>
      <c r="D1477" s="16">
        <v>45954</v>
      </c>
      <c r="E1477" s="16"/>
      <c r="F1477" s="14" t="s">
        <v>6888</v>
      </c>
      <c r="G1477" s="14" t="s">
        <v>4159</v>
      </c>
      <c r="H1477" s="14" t="s">
        <v>4160</v>
      </c>
      <c r="I1477" s="15">
        <v>150</v>
      </c>
      <c r="J1477" s="77">
        <v>5</v>
      </c>
      <c r="K1477" s="92"/>
    </row>
    <row r="1478" spans="1:11" ht="20" x14ac:dyDescent="0.25">
      <c r="A1478" s="14" t="s">
        <v>3026</v>
      </c>
      <c r="B1478" s="14" t="s">
        <v>6891</v>
      </c>
      <c r="C1478" s="14" t="s">
        <v>6892</v>
      </c>
      <c r="D1478" s="16">
        <v>45954</v>
      </c>
      <c r="E1478" s="16"/>
      <c r="F1478" s="14" t="s">
        <v>6893</v>
      </c>
      <c r="G1478" s="14" t="s">
        <v>4159</v>
      </c>
      <c r="H1478" s="14" t="s">
        <v>4160</v>
      </c>
      <c r="I1478" s="15">
        <v>150</v>
      </c>
      <c r="J1478" s="77">
        <v>5</v>
      </c>
      <c r="K1478" s="92"/>
    </row>
    <row r="1479" spans="1:11" ht="20" x14ac:dyDescent="0.25">
      <c r="A1479" s="14" t="s">
        <v>3026</v>
      </c>
      <c r="B1479" s="14" t="s">
        <v>6930</v>
      </c>
      <c r="C1479" s="14" t="s">
        <v>6931</v>
      </c>
      <c r="D1479" s="16">
        <v>45954</v>
      </c>
      <c r="E1479" s="16"/>
      <c r="F1479" s="14" t="s">
        <v>6932</v>
      </c>
      <c r="G1479" s="14">
        <v>106077</v>
      </c>
      <c r="H1479" s="14" t="s">
        <v>6933</v>
      </c>
      <c r="I1479" s="15">
        <v>160</v>
      </c>
      <c r="J1479" s="77">
        <v>5</v>
      </c>
      <c r="K1479" s="92"/>
    </row>
    <row r="1480" spans="1:11" ht="20" x14ac:dyDescent="0.25">
      <c r="A1480" s="14" t="s">
        <v>3026</v>
      </c>
      <c r="B1480" s="14" t="s">
        <v>6993</v>
      </c>
      <c r="C1480" s="14" t="s">
        <v>5533</v>
      </c>
      <c r="D1480" s="16">
        <v>45954</v>
      </c>
      <c r="E1480" s="16"/>
      <c r="F1480" s="14" t="s">
        <v>6994</v>
      </c>
      <c r="G1480" s="14" t="s">
        <v>4327</v>
      </c>
      <c r="H1480" s="14" t="s">
        <v>4328</v>
      </c>
      <c r="I1480" s="15">
        <v>160</v>
      </c>
      <c r="J1480" s="77">
        <v>3</v>
      </c>
      <c r="K1480" s="92"/>
    </row>
    <row r="1481" spans="1:11" ht="12.5" x14ac:dyDescent="0.25">
      <c r="A1481" s="14" t="s">
        <v>3026</v>
      </c>
      <c r="B1481" s="14" t="s">
        <v>6844</v>
      </c>
      <c r="C1481" s="14" t="s">
        <v>6845</v>
      </c>
      <c r="D1481" s="16">
        <v>45954</v>
      </c>
      <c r="E1481" s="16"/>
      <c r="F1481" s="14" t="s">
        <v>4175</v>
      </c>
      <c r="G1481" s="14" t="s">
        <v>6846</v>
      </c>
      <c r="H1481" s="14" t="s">
        <v>6847</v>
      </c>
      <c r="I1481" s="15">
        <v>184.5</v>
      </c>
      <c r="J1481" s="77">
        <v>5</v>
      </c>
      <c r="K1481" s="92"/>
    </row>
    <row r="1482" spans="1:11" ht="12.5" x14ac:dyDescent="0.25">
      <c r="A1482" s="14" t="s">
        <v>3026</v>
      </c>
      <c r="B1482" s="14" t="s">
        <v>6958</v>
      </c>
      <c r="C1482" s="14" t="s">
        <v>3641</v>
      </c>
      <c r="D1482" s="16">
        <v>45954</v>
      </c>
      <c r="E1482" s="16"/>
      <c r="F1482" s="14" t="s">
        <v>6959</v>
      </c>
      <c r="G1482" s="14">
        <v>1078704407</v>
      </c>
      <c r="H1482" s="14" t="s">
        <v>3824</v>
      </c>
      <c r="I1482" s="15">
        <v>200</v>
      </c>
      <c r="J1482" s="77">
        <v>5</v>
      </c>
      <c r="K1482" s="92"/>
    </row>
    <row r="1483" spans="1:11" ht="12.5" x14ac:dyDescent="0.25">
      <c r="A1483" s="14" t="s">
        <v>3026</v>
      </c>
      <c r="B1483" s="14" t="s">
        <v>6989</v>
      </c>
      <c r="C1483" s="14" t="s">
        <v>5541</v>
      </c>
      <c r="D1483" s="16">
        <v>45954</v>
      </c>
      <c r="E1483" s="16"/>
      <c r="F1483" s="14" t="s">
        <v>6990</v>
      </c>
      <c r="G1483" s="14" t="s">
        <v>6991</v>
      </c>
      <c r="H1483" s="14" t="s">
        <v>6992</v>
      </c>
      <c r="I1483" s="15">
        <v>202.95</v>
      </c>
      <c r="J1483" s="77">
        <v>5</v>
      </c>
      <c r="K1483" s="92"/>
    </row>
    <row r="1484" spans="1:11" ht="20" x14ac:dyDescent="0.25">
      <c r="A1484" s="14" t="s">
        <v>3026</v>
      </c>
      <c r="B1484" s="14" t="s">
        <v>6978</v>
      </c>
      <c r="C1484" s="14" t="s">
        <v>6237</v>
      </c>
      <c r="D1484" s="16">
        <v>45954</v>
      </c>
      <c r="E1484" s="16"/>
      <c r="F1484" s="14" t="s">
        <v>6979</v>
      </c>
      <c r="G1484" s="14" t="s">
        <v>5817</v>
      </c>
      <c r="H1484" s="14" t="s">
        <v>5818</v>
      </c>
      <c r="I1484" s="15">
        <v>210</v>
      </c>
      <c r="J1484" s="77">
        <v>5</v>
      </c>
      <c r="K1484" s="92"/>
    </row>
    <row r="1485" spans="1:11" ht="20" x14ac:dyDescent="0.25">
      <c r="A1485" s="14" t="s">
        <v>3026</v>
      </c>
      <c r="B1485" s="14" t="s">
        <v>7725</v>
      </c>
      <c r="C1485" s="14" t="s">
        <v>7721</v>
      </c>
      <c r="D1485" s="16">
        <v>45954</v>
      </c>
      <c r="E1485" s="16"/>
      <c r="F1485" s="14" t="s">
        <v>7726</v>
      </c>
      <c r="G1485" s="14" t="s">
        <v>7723</v>
      </c>
      <c r="H1485" s="14" t="s">
        <v>7724</v>
      </c>
      <c r="I1485" s="15">
        <v>214.9</v>
      </c>
      <c r="J1485" s="77">
        <v>5</v>
      </c>
      <c r="K1485" s="92"/>
    </row>
    <row r="1486" spans="1:11" ht="12.5" x14ac:dyDescent="0.25">
      <c r="A1486" s="14" t="s">
        <v>3026</v>
      </c>
      <c r="B1486" s="14" t="s">
        <v>6920</v>
      </c>
      <c r="C1486" s="14" t="s">
        <v>6921</v>
      </c>
      <c r="D1486" s="16">
        <v>45954</v>
      </c>
      <c r="E1486" s="16"/>
      <c r="F1486" s="14" t="s">
        <v>6922</v>
      </c>
      <c r="G1486" s="14" t="s">
        <v>6923</v>
      </c>
      <c r="H1486" s="14" t="s">
        <v>6924</v>
      </c>
      <c r="I1486" s="15">
        <v>255</v>
      </c>
      <c r="J1486" s="77">
        <v>1</v>
      </c>
      <c r="K1486" s="92"/>
    </row>
    <row r="1487" spans="1:11" ht="12.5" x14ac:dyDescent="0.25">
      <c r="A1487" s="14" t="s">
        <v>3026</v>
      </c>
      <c r="B1487" s="14" t="s">
        <v>6972</v>
      </c>
      <c r="C1487" s="14" t="s">
        <v>6973</v>
      </c>
      <c r="D1487" s="16">
        <v>45954</v>
      </c>
      <c r="E1487" s="16"/>
      <c r="F1487" s="14" t="s">
        <v>6974</v>
      </c>
      <c r="G1487" s="14" t="s">
        <v>5817</v>
      </c>
      <c r="H1487" s="14" t="s">
        <v>5818</v>
      </c>
      <c r="I1487" s="15">
        <v>258</v>
      </c>
      <c r="J1487" s="77">
        <v>4</v>
      </c>
      <c r="K1487" s="92"/>
    </row>
    <row r="1488" spans="1:11" ht="12.5" x14ac:dyDescent="0.25">
      <c r="A1488" s="14" t="s">
        <v>3026</v>
      </c>
      <c r="B1488" s="14" t="s">
        <v>7015</v>
      </c>
      <c r="C1488" s="14" t="s">
        <v>7016</v>
      </c>
      <c r="D1488" s="16">
        <v>45954</v>
      </c>
      <c r="E1488" s="16"/>
      <c r="F1488" s="14" t="s">
        <v>7017</v>
      </c>
      <c r="G1488" s="14" t="s">
        <v>7018</v>
      </c>
      <c r="H1488" s="14" t="s">
        <v>7019</v>
      </c>
      <c r="I1488" s="15">
        <v>264</v>
      </c>
      <c r="J1488" s="77">
        <v>5</v>
      </c>
      <c r="K1488" s="92"/>
    </row>
    <row r="1489" spans="1:11" ht="12.5" x14ac:dyDescent="0.25">
      <c r="A1489" s="14" t="s">
        <v>3026</v>
      </c>
      <c r="B1489" s="14" t="s">
        <v>6948</v>
      </c>
      <c r="C1489" s="14" t="s">
        <v>3956</v>
      </c>
      <c r="D1489" s="16">
        <v>45954</v>
      </c>
      <c r="E1489" s="16"/>
      <c r="F1489" s="14" t="s">
        <v>6949</v>
      </c>
      <c r="G1489" s="14" t="s">
        <v>6950</v>
      </c>
      <c r="H1489" s="14" t="s">
        <v>6951</v>
      </c>
      <c r="I1489" s="15">
        <v>280</v>
      </c>
      <c r="J1489" s="77">
        <v>1</v>
      </c>
      <c r="K1489" s="92"/>
    </row>
    <row r="1490" spans="1:11" ht="20" x14ac:dyDescent="0.25">
      <c r="A1490" s="14" t="s">
        <v>3026</v>
      </c>
      <c r="B1490" s="14" t="s">
        <v>6857</v>
      </c>
      <c r="C1490" s="14" t="s">
        <v>6858</v>
      </c>
      <c r="D1490" s="16">
        <v>45954</v>
      </c>
      <c r="E1490" s="16"/>
      <c r="F1490" s="14" t="s">
        <v>6859</v>
      </c>
      <c r="G1490" s="14" t="s">
        <v>3744</v>
      </c>
      <c r="H1490" s="14" t="s">
        <v>3745</v>
      </c>
      <c r="I1490" s="15">
        <v>300</v>
      </c>
      <c r="J1490" s="77">
        <v>5</v>
      </c>
      <c r="K1490" s="92"/>
    </row>
    <row r="1491" spans="1:11" ht="20" x14ac:dyDescent="0.25">
      <c r="A1491" s="14" t="s">
        <v>3026</v>
      </c>
      <c r="B1491" s="14" t="s">
        <v>6863</v>
      </c>
      <c r="C1491" s="14" t="s">
        <v>6864</v>
      </c>
      <c r="D1491" s="16">
        <v>45954</v>
      </c>
      <c r="E1491" s="16"/>
      <c r="F1491" s="14" t="s">
        <v>6865</v>
      </c>
      <c r="G1491" s="14" t="s">
        <v>3744</v>
      </c>
      <c r="H1491" s="14" t="s">
        <v>3745</v>
      </c>
      <c r="I1491" s="15">
        <v>300</v>
      </c>
      <c r="J1491" s="77">
        <v>5</v>
      </c>
      <c r="K1491" s="92"/>
    </row>
    <row r="1492" spans="1:11" ht="20" x14ac:dyDescent="0.25">
      <c r="A1492" s="14" t="s">
        <v>3026</v>
      </c>
      <c r="B1492" s="14" t="s">
        <v>6912</v>
      </c>
      <c r="C1492" s="14" t="s">
        <v>6913</v>
      </c>
      <c r="D1492" s="16">
        <v>45954</v>
      </c>
      <c r="E1492" s="16"/>
      <c r="F1492" s="14" t="s">
        <v>6914</v>
      </c>
      <c r="G1492" s="14" t="s">
        <v>6915</v>
      </c>
      <c r="H1492" s="14" t="s">
        <v>6916</v>
      </c>
      <c r="I1492" s="15">
        <v>300</v>
      </c>
      <c r="J1492" s="77">
        <v>5</v>
      </c>
      <c r="K1492" s="92"/>
    </row>
    <row r="1493" spans="1:11" ht="20" x14ac:dyDescent="0.25">
      <c r="A1493" s="14" t="s">
        <v>3026</v>
      </c>
      <c r="B1493" s="14" t="s">
        <v>6938</v>
      </c>
      <c r="C1493" s="14" t="s">
        <v>6939</v>
      </c>
      <c r="D1493" s="16">
        <v>45954</v>
      </c>
      <c r="E1493" s="16"/>
      <c r="F1493" s="14" t="s">
        <v>6932</v>
      </c>
      <c r="G1493" s="14" t="s">
        <v>6939</v>
      </c>
      <c r="H1493" s="14" t="s">
        <v>6940</v>
      </c>
      <c r="I1493" s="15">
        <v>300</v>
      </c>
      <c r="J1493" s="77">
        <v>5</v>
      </c>
      <c r="K1493" s="92"/>
    </row>
    <row r="1494" spans="1:11" ht="20" x14ac:dyDescent="0.25">
      <c r="A1494" s="14" t="s">
        <v>3026</v>
      </c>
      <c r="B1494" s="14" t="s">
        <v>7006</v>
      </c>
      <c r="C1494" s="14" t="s">
        <v>3666</v>
      </c>
      <c r="D1494" s="16">
        <v>45954</v>
      </c>
      <c r="E1494" s="16"/>
      <c r="F1494" s="14" t="s">
        <v>7007</v>
      </c>
      <c r="G1494" s="14" t="s">
        <v>4380</v>
      </c>
      <c r="H1494" s="14" t="s">
        <v>4381</v>
      </c>
      <c r="I1494" s="15">
        <v>300</v>
      </c>
      <c r="J1494" s="77">
        <v>3</v>
      </c>
      <c r="K1494" s="92"/>
    </row>
    <row r="1495" spans="1:11" ht="12.5" x14ac:dyDescent="0.25">
      <c r="A1495" s="14" t="s">
        <v>3026</v>
      </c>
      <c r="B1495" s="14" t="s">
        <v>6998</v>
      </c>
      <c r="C1495" s="14" t="s">
        <v>6413</v>
      </c>
      <c r="D1495" s="16">
        <v>45954</v>
      </c>
      <c r="E1495" s="16"/>
      <c r="F1495" s="14" t="s">
        <v>6999</v>
      </c>
      <c r="G1495" s="14" t="s">
        <v>4962</v>
      </c>
      <c r="H1495" s="14" t="s">
        <v>3338</v>
      </c>
      <c r="I1495" s="15">
        <v>320</v>
      </c>
      <c r="J1495" s="77">
        <v>1</v>
      </c>
      <c r="K1495" s="92"/>
    </row>
    <row r="1496" spans="1:11" ht="20" x14ac:dyDescent="0.25">
      <c r="A1496" s="14" t="s">
        <v>3026</v>
      </c>
      <c r="B1496" s="14" t="s">
        <v>7000</v>
      </c>
      <c r="C1496" s="14" t="s">
        <v>5482</v>
      </c>
      <c r="D1496" s="16">
        <v>45954</v>
      </c>
      <c r="E1496" s="16"/>
      <c r="F1496" s="14" t="s">
        <v>7001</v>
      </c>
      <c r="G1496" s="14" t="s">
        <v>4962</v>
      </c>
      <c r="H1496" s="14" t="s">
        <v>3338</v>
      </c>
      <c r="I1496" s="15">
        <v>320</v>
      </c>
      <c r="J1496" s="77">
        <v>1</v>
      </c>
      <c r="K1496" s="92"/>
    </row>
    <row r="1497" spans="1:11" ht="20" x14ac:dyDescent="0.25">
      <c r="A1497" s="14" t="s">
        <v>3026</v>
      </c>
      <c r="B1497" s="14" t="s">
        <v>7002</v>
      </c>
      <c r="C1497" s="14" t="s">
        <v>5475</v>
      </c>
      <c r="D1497" s="16">
        <v>45954</v>
      </c>
      <c r="E1497" s="16"/>
      <c r="F1497" s="14" t="s">
        <v>7003</v>
      </c>
      <c r="G1497" s="14" t="s">
        <v>4962</v>
      </c>
      <c r="H1497" s="14" t="s">
        <v>3338</v>
      </c>
      <c r="I1497" s="15">
        <v>320</v>
      </c>
      <c r="J1497" s="77">
        <v>1</v>
      </c>
      <c r="K1497" s="92"/>
    </row>
    <row r="1498" spans="1:11" ht="20" x14ac:dyDescent="0.25">
      <c r="A1498" s="14" t="s">
        <v>3026</v>
      </c>
      <c r="B1498" s="14" t="s">
        <v>7004</v>
      </c>
      <c r="C1498" s="14" t="s">
        <v>6726</v>
      </c>
      <c r="D1498" s="16">
        <v>45954</v>
      </c>
      <c r="E1498" s="16"/>
      <c r="F1498" s="14" t="s">
        <v>7005</v>
      </c>
      <c r="G1498" s="14" t="s">
        <v>4962</v>
      </c>
      <c r="H1498" s="14" t="s">
        <v>3338</v>
      </c>
      <c r="I1498" s="15">
        <v>320</v>
      </c>
      <c r="J1498" s="77">
        <v>1</v>
      </c>
      <c r="K1498" s="92"/>
    </row>
    <row r="1499" spans="1:11" ht="20" x14ac:dyDescent="0.25">
      <c r="A1499" s="14" t="s">
        <v>3026</v>
      </c>
      <c r="B1499" s="14" t="s">
        <v>6784</v>
      </c>
      <c r="C1499" s="14" t="s">
        <v>6785</v>
      </c>
      <c r="D1499" s="16">
        <v>45954</v>
      </c>
      <c r="E1499" s="16"/>
      <c r="F1499" s="14" t="s">
        <v>3139</v>
      </c>
      <c r="G1499" s="14" t="s">
        <v>3476</v>
      </c>
      <c r="H1499" s="14" t="s">
        <v>3182</v>
      </c>
      <c r="I1499" s="15">
        <v>328.24</v>
      </c>
      <c r="J1499" s="77">
        <v>1</v>
      </c>
      <c r="K1499" s="92"/>
    </row>
    <row r="1500" spans="1:11" ht="20" x14ac:dyDescent="0.25">
      <c r="A1500" s="14" t="s">
        <v>3026</v>
      </c>
      <c r="B1500" s="14" t="s">
        <v>6879</v>
      </c>
      <c r="C1500" s="14" t="s">
        <v>3639</v>
      </c>
      <c r="D1500" s="16">
        <v>45954</v>
      </c>
      <c r="E1500" s="16"/>
      <c r="F1500" s="14" t="s">
        <v>6880</v>
      </c>
      <c r="G1500" s="14" t="s">
        <v>6881</v>
      </c>
      <c r="H1500" s="14" t="s">
        <v>6882</v>
      </c>
      <c r="I1500" s="15">
        <v>375</v>
      </c>
      <c r="J1500" s="77">
        <v>5</v>
      </c>
      <c r="K1500" s="92"/>
    </row>
    <row r="1501" spans="1:11" ht="12.5" x14ac:dyDescent="0.25">
      <c r="A1501" s="14" t="s">
        <v>3026</v>
      </c>
      <c r="B1501" s="14" t="s">
        <v>6964</v>
      </c>
      <c r="C1501" s="14" t="s">
        <v>6965</v>
      </c>
      <c r="D1501" s="16">
        <v>45954</v>
      </c>
      <c r="E1501" s="16"/>
      <c r="F1501" s="14" t="s">
        <v>6966</v>
      </c>
      <c r="G1501" s="14" t="s">
        <v>3754</v>
      </c>
      <c r="H1501" s="14" t="s">
        <v>3755</v>
      </c>
      <c r="I1501" s="15">
        <v>375</v>
      </c>
      <c r="J1501" s="77">
        <v>5</v>
      </c>
      <c r="K1501" s="92"/>
    </row>
    <row r="1502" spans="1:11" ht="20" x14ac:dyDescent="0.25">
      <c r="A1502" s="14" t="s">
        <v>3026</v>
      </c>
      <c r="B1502" s="14" t="s">
        <v>6967</v>
      </c>
      <c r="C1502" s="14" t="s">
        <v>6968</v>
      </c>
      <c r="D1502" s="16">
        <v>45954</v>
      </c>
      <c r="E1502" s="16"/>
      <c r="F1502" s="14" t="s">
        <v>6969</v>
      </c>
      <c r="G1502" s="14" t="s">
        <v>3754</v>
      </c>
      <c r="H1502" s="14" t="s">
        <v>3755</v>
      </c>
      <c r="I1502" s="15">
        <v>375</v>
      </c>
      <c r="J1502" s="77">
        <v>5</v>
      </c>
      <c r="K1502" s="92"/>
    </row>
    <row r="1503" spans="1:11" ht="12.5" x14ac:dyDescent="0.25">
      <c r="A1503" s="14" t="s">
        <v>3026</v>
      </c>
      <c r="B1503" s="14" t="s">
        <v>7033</v>
      </c>
      <c r="C1503" s="14" t="s">
        <v>3697</v>
      </c>
      <c r="D1503" s="16">
        <v>45954</v>
      </c>
      <c r="E1503" s="16"/>
      <c r="F1503" s="14" t="s">
        <v>7034</v>
      </c>
      <c r="G1503" s="14" t="s">
        <v>7035</v>
      </c>
      <c r="H1503" s="14" t="s">
        <v>7036</v>
      </c>
      <c r="I1503" s="15">
        <v>375</v>
      </c>
      <c r="J1503" s="77">
        <v>3</v>
      </c>
      <c r="K1503" s="92"/>
    </row>
    <row r="1504" spans="1:11" ht="20" x14ac:dyDescent="0.25">
      <c r="A1504" s="14" t="s">
        <v>3026</v>
      </c>
      <c r="B1504" s="14" t="s">
        <v>7037</v>
      </c>
      <c r="C1504" s="14" t="s">
        <v>3664</v>
      </c>
      <c r="D1504" s="16">
        <v>45954</v>
      </c>
      <c r="E1504" s="16"/>
      <c r="F1504" s="14" t="s">
        <v>7038</v>
      </c>
      <c r="G1504" s="14" t="s">
        <v>7035</v>
      </c>
      <c r="H1504" s="14" t="s">
        <v>7036</v>
      </c>
      <c r="I1504" s="15">
        <v>375</v>
      </c>
      <c r="J1504" s="77">
        <v>3</v>
      </c>
      <c r="K1504" s="92"/>
    </row>
    <row r="1505" spans="1:11" ht="12.5" x14ac:dyDescent="0.25">
      <c r="A1505" s="14" t="s">
        <v>3026</v>
      </c>
      <c r="B1505" s="14" t="s">
        <v>6841</v>
      </c>
      <c r="C1505" s="14" t="s">
        <v>6842</v>
      </c>
      <c r="D1505" s="16">
        <v>45954</v>
      </c>
      <c r="E1505" s="16"/>
      <c r="F1505" s="14" t="s">
        <v>6843</v>
      </c>
      <c r="G1505" s="14" t="s">
        <v>4241</v>
      </c>
      <c r="H1505" s="14" t="s">
        <v>4242</v>
      </c>
      <c r="I1505" s="15">
        <v>400</v>
      </c>
      <c r="J1505" s="77">
        <v>5</v>
      </c>
      <c r="K1505" s="92"/>
    </row>
    <row r="1506" spans="1:11" ht="20" x14ac:dyDescent="0.25">
      <c r="A1506" s="14" t="s">
        <v>3026</v>
      </c>
      <c r="B1506" s="14" t="s">
        <v>6872</v>
      </c>
      <c r="C1506" s="14" t="s">
        <v>6873</v>
      </c>
      <c r="D1506" s="16">
        <v>45954</v>
      </c>
      <c r="E1506" s="16"/>
      <c r="F1506" s="14" t="s">
        <v>6874</v>
      </c>
      <c r="G1506" s="14" t="s">
        <v>6875</v>
      </c>
      <c r="H1506" s="14" t="s">
        <v>6876</v>
      </c>
      <c r="I1506" s="15">
        <v>400</v>
      </c>
      <c r="J1506" s="77">
        <v>5</v>
      </c>
      <c r="K1506" s="92"/>
    </row>
    <row r="1507" spans="1:11" ht="12.5" x14ac:dyDescent="0.25">
      <c r="A1507" s="14" t="s">
        <v>3026</v>
      </c>
      <c r="B1507" s="14" t="s">
        <v>7010</v>
      </c>
      <c r="C1507" s="14" t="s">
        <v>7011</v>
      </c>
      <c r="D1507" s="16">
        <v>45954</v>
      </c>
      <c r="E1507" s="16"/>
      <c r="F1507" s="14" t="s">
        <v>7012</v>
      </c>
      <c r="G1507" s="14" t="s">
        <v>7013</v>
      </c>
      <c r="H1507" s="14" t="s">
        <v>7014</v>
      </c>
      <c r="I1507" s="15">
        <v>400</v>
      </c>
      <c r="J1507" s="77">
        <v>5</v>
      </c>
      <c r="K1507" s="92"/>
    </row>
    <row r="1508" spans="1:11" ht="12.5" x14ac:dyDescent="0.25">
      <c r="A1508" s="14" t="s">
        <v>3026</v>
      </c>
      <c r="B1508" s="14" t="s">
        <v>6836</v>
      </c>
      <c r="C1508" s="14" t="s">
        <v>6837</v>
      </c>
      <c r="D1508" s="16">
        <v>45954</v>
      </c>
      <c r="E1508" s="16"/>
      <c r="F1508" s="14" t="s">
        <v>6838</v>
      </c>
      <c r="G1508" s="14" t="s">
        <v>4241</v>
      </c>
      <c r="H1508" s="14" t="s">
        <v>4242</v>
      </c>
      <c r="I1508" s="15">
        <v>410</v>
      </c>
      <c r="J1508" s="77">
        <v>5</v>
      </c>
      <c r="K1508" s="92"/>
    </row>
    <row r="1509" spans="1:11" ht="12.5" x14ac:dyDescent="0.25">
      <c r="A1509" s="14" t="s">
        <v>3026</v>
      </c>
      <c r="B1509" s="14" t="s">
        <v>6976</v>
      </c>
      <c r="C1509" s="14" t="s">
        <v>6977</v>
      </c>
      <c r="D1509" s="16">
        <v>45954</v>
      </c>
      <c r="E1509" s="16"/>
      <c r="F1509" s="14" t="s">
        <v>6974</v>
      </c>
      <c r="G1509" s="14" t="s">
        <v>5817</v>
      </c>
      <c r="H1509" s="14" t="s">
        <v>5818</v>
      </c>
      <c r="I1509" s="15">
        <v>427</v>
      </c>
      <c r="J1509" s="77">
        <v>4</v>
      </c>
      <c r="K1509" s="92"/>
    </row>
    <row r="1510" spans="1:11" ht="12.5" x14ac:dyDescent="0.25">
      <c r="A1510" s="14" t="s">
        <v>3026</v>
      </c>
      <c r="B1510" s="14" t="s">
        <v>6962</v>
      </c>
      <c r="C1510" s="14" t="s">
        <v>5766</v>
      </c>
      <c r="D1510" s="16">
        <v>45954</v>
      </c>
      <c r="E1510" s="16"/>
      <c r="F1510" s="14" t="s">
        <v>6963</v>
      </c>
      <c r="G1510" s="14" t="s">
        <v>4283</v>
      </c>
      <c r="H1510" s="14" t="s">
        <v>4284</v>
      </c>
      <c r="I1510" s="15">
        <v>450</v>
      </c>
      <c r="J1510" s="77">
        <v>5</v>
      </c>
      <c r="K1510" s="92"/>
    </row>
    <row r="1511" spans="1:11" ht="12.5" x14ac:dyDescent="0.25">
      <c r="A1511" s="14" t="s">
        <v>3026</v>
      </c>
      <c r="B1511" s="14" t="s">
        <v>6877</v>
      </c>
      <c r="C1511" s="14" t="s">
        <v>5730</v>
      </c>
      <c r="D1511" s="16">
        <v>45954</v>
      </c>
      <c r="E1511" s="16"/>
      <c r="F1511" s="14" t="s">
        <v>6878</v>
      </c>
      <c r="G1511" s="14">
        <v>1078704407</v>
      </c>
      <c r="H1511" s="14" t="s">
        <v>3824</v>
      </c>
      <c r="I1511" s="15">
        <v>500</v>
      </c>
      <c r="J1511" s="77">
        <v>5</v>
      </c>
      <c r="K1511" s="92"/>
    </row>
    <row r="1512" spans="1:11" ht="12.5" x14ac:dyDescent="0.25">
      <c r="A1512" s="14" t="s">
        <v>3026</v>
      </c>
      <c r="B1512" s="14" t="s">
        <v>6952</v>
      </c>
      <c r="C1512" s="14" t="s">
        <v>3623</v>
      </c>
      <c r="D1512" s="16">
        <v>45954</v>
      </c>
      <c r="E1512" s="16"/>
      <c r="F1512" s="14" t="s">
        <v>6878</v>
      </c>
      <c r="G1512" s="14" t="s">
        <v>3778</v>
      </c>
      <c r="H1512" s="14" t="s">
        <v>3779</v>
      </c>
      <c r="I1512" s="15">
        <v>500</v>
      </c>
      <c r="J1512" s="77">
        <v>5</v>
      </c>
      <c r="K1512" s="92"/>
    </row>
    <row r="1513" spans="1:11" ht="12.5" x14ac:dyDescent="0.25">
      <c r="A1513" s="14" t="s">
        <v>3026</v>
      </c>
      <c r="B1513" s="14" t="s">
        <v>6980</v>
      </c>
      <c r="C1513" s="14" t="s">
        <v>6981</v>
      </c>
      <c r="D1513" s="16">
        <v>45954</v>
      </c>
      <c r="E1513" s="16"/>
      <c r="F1513" s="14" t="s">
        <v>6982</v>
      </c>
      <c r="G1513" s="14">
        <v>41685547</v>
      </c>
      <c r="H1513" s="14" t="s">
        <v>4314</v>
      </c>
      <c r="I1513" s="15">
        <v>500</v>
      </c>
      <c r="J1513" s="77">
        <v>5</v>
      </c>
      <c r="K1513" s="92"/>
    </row>
    <row r="1514" spans="1:11" ht="20" x14ac:dyDescent="0.25">
      <c r="A1514" s="14" t="s">
        <v>3026</v>
      </c>
      <c r="B1514" s="14" t="s">
        <v>7008</v>
      </c>
      <c r="C1514" s="14" t="s">
        <v>3671</v>
      </c>
      <c r="D1514" s="16">
        <v>45954</v>
      </c>
      <c r="E1514" s="16"/>
      <c r="F1514" s="14" t="s">
        <v>7009</v>
      </c>
      <c r="G1514" s="14" t="s">
        <v>4388</v>
      </c>
      <c r="H1514" s="14" t="s">
        <v>4389</v>
      </c>
      <c r="I1514" s="15">
        <v>525</v>
      </c>
      <c r="J1514" s="77">
        <v>3</v>
      </c>
      <c r="K1514" s="92"/>
    </row>
    <row r="1515" spans="1:11" ht="20" x14ac:dyDescent="0.25">
      <c r="A1515" s="14" t="s">
        <v>3026</v>
      </c>
      <c r="B1515" s="14" t="s">
        <v>7022</v>
      </c>
      <c r="C1515" s="14" t="s">
        <v>7023</v>
      </c>
      <c r="D1515" s="16">
        <v>45954</v>
      </c>
      <c r="E1515" s="16"/>
      <c r="F1515" s="14" t="s">
        <v>7024</v>
      </c>
      <c r="G1515" s="14" t="s">
        <v>4221</v>
      </c>
      <c r="H1515" s="14" t="s">
        <v>4222</v>
      </c>
      <c r="I1515" s="15">
        <v>525</v>
      </c>
      <c r="J1515" s="77">
        <v>3</v>
      </c>
      <c r="K1515" s="92"/>
    </row>
    <row r="1516" spans="1:11" ht="12.5" x14ac:dyDescent="0.25">
      <c r="A1516" s="14" t="s">
        <v>3026</v>
      </c>
      <c r="B1516" s="14" t="s">
        <v>6956</v>
      </c>
      <c r="C1516" s="14" t="s">
        <v>4306</v>
      </c>
      <c r="D1516" s="16">
        <v>45954</v>
      </c>
      <c r="E1516" s="16"/>
      <c r="F1516" s="14" t="s">
        <v>6957</v>
      </c>
      <c r="G1516" s="14" t="s">
        <v>4782</v>
      </c>
      <c r="H1516" s="14" t="s">
        <v>4783</v>
      </c>
      <c r="I1516" s="15">
        <v>540</v>
      </c>
      <c r="J1516" s="77">
        <v>5</v>
      </c>
      <c r="K1516" s="92"/>
    </row>
    <row r="1517" spans="1:11" ht="12.5" x14ac:dyDescent="0.25">
      <c r="A1517" s="14" t="s">
        <v>3026</v>
      </c>
      <c r="B1517" s="14" t="s">
        <v>6988</v>
      </c>
      <c r="C1517" s="14" t="s">
        <v>4068</v>
      </c>
      <c r="D1517" s="16">
        <v>45954</v>
      </c>
      <c r="E1517" s="16"/>
      <c r="F1517" s="14" t="s">
        <v>6974</v>
      </c>
      <c r="G1517" s="14" t="s">
        <v>5823</v>
      </c>
      <c r="H1517" s="14" t="s">
        <v>5824</v>
      </c>
      <c r="I1517" s="15">
        <v>570</v>
      </c>
      <c r="J1517" s="77">
        <v>4</v>
      </c>
      <c r="K1517" s="92"/>
    </row>
    <row r="1518" spans="1:11" ht="20" x14ac:dyDescent="0.25">
      <c r="A1518" s="14" t="s">
        <v>3026</v>
      </c>
      <c r="B1518" s="14" t="s">
        <v>6953</v>
      </c>
      <c r="C1518" s="14" t="s">
        <v>6954</v>
      </c>
      <c r="D1518" s="16">
        <v>45954</v>
      </c>
      <c r="E1518" s="16"/>
      <c r="F1518" s="14" t="s">
        <v>6955</v>
      </c>
      <c r="G1518" s="14" t="s">
        <v>3744</v>
      </c>
      <c r="H1518" s="14" t="s">
        <v>3745</v>
      </c>
      <c r="I1518" s="15">
        <v>600</v>
      </c>
      <c r="J1518" s="77">
        <v>5</v>
      </c>
      <c r="K1518" s="92"/>
    </row>
    <row r="1519" spans="1:11" ht="20" x14ac:dyDescent="0.25">
      <c r="A1519" s="14" t="s">
        <v>3026</v>
      </c>
      <c r="B1519" s="14" t="s">
        <v>6830</v>
      </c>
      <c r="C1519" s="14" t="s">
        <v>6831</v>
      </c>
      <c r="D1519" s="16">
        <v>45954</v>
      </c>
      <c r="E1519" s="16"/>
      <c r="F1519" s="14" t="s">
        <v>6832</v>
      </c>
      <c r="G1519" s="14" t="s">
        <v>4750</v>
      </c>
      <c r="H1519" s="14" t="s">
        <v>4751</v>
      </c>
      <c r="I1519" s="15">
        <v>615</v>
      </c>
      <c r="J1519" s="77">
        <v>1</v>
      </c>
      <c r="K1519" s="92"/>
    </row>
    <row r="1520" spans="1:11" ht="20" x14ac:dyDescent="0.25">
      <c r="A1520" s="14" t="s">
        <v>3026</v>
      </c>
      <c r="B1520" s="14" t="s">
        <v>6804</v>
      </c>
      <c r="C1520" s="14" t="s">
        <v>6805</v>
      </c>
      <c r="D1520" s="16">
        <v>45954</v>
      </c>
      <c r="E1520" s="16"/>
      <c r="F1520" s="14" t="s">
        <v>3139</v>
      </c>
      <c r="G1520" s="14" t="s">
        <v>3534</v>
      </c>
      <c r="H1520" s="14" t="s">
        <v>3196</v>
      </c>
      <c r="I1520" s="15">
        <v>633.08000000000004</v>
      </c>
      <c r="J1520" s="77">
        <v>1</v>
      </c>
      <c r="K1520" s="92"/>
    </row>
    <row r="1521" spans="1:11" ht="12.5" x14ac:dyDescent="0.25">
      <c r="A1521" s="14" t="s">
        <v>3026</v>
      </c>
      <c r="B1521" s="14" t="s">
        <v>6985</v>
      </c>
      <c r="C1521" s="14" t="s">
        <v>6986</v>
      </c>
      <c r="D1521" s="16">
        <v>45954</v>
      </c>
      <c r="E1521" s="16"/>
      <c r="F1521" s="14" t="s">
        <v>6987</v>
      </c>
      <c r="G1521" s="14" t="s">
        <v>4317</v>
      </c>
      <c r="H1521" s="14" t="s">
        <v>4318</v>
      </c>
      <c r="I1521" s="15">
        <v>640</v>
      </c>
      <c r="J1521" s="77">
        <v>5</v>
      </c>
      <c r="K1521" s="92"/>
    </row>
    <row r="1522" spans="1:11" ht="20" x14ac:dyDescent="0.25">
      <c r="A1522" s="14" t="s">
        <v>3026</v>
      </c>
      <c r="B1522" s="14" t="s">
        <v>6996</v>
      </c>
      <c r="C1522" s="14" t="s">
        <v>5259</v>
      </c>
      <c r="D1522" s="16">
        <v>45954</v>
      </c>
      <c r="E1522" s="16"/>
      <c r="F1522" s="14" t="s">
        <v>6997</v>
      </c>
      <c r="G1522" s="14" t="s">
        <v>4365</v>
      </c>
      <c r="H1522" s="14" t="s">
        <v>4366</v>
      </c>
      <c r="I1522" s="15">
        <v>675</v>
      </c>
      <c r="J1522" s="77">
        <v>3</v>
      </c>
      <c r="K1522" s="92"/>
    </row>
    <row r="1523" spans="1:11" ht="20" x14ac:dyDescent="0.25">
      <c r="A1523" s="14" t="s">
        <v>3026</v>
      </c>
      <c r="B1523" s="14" t="s">
        <v>7031</v>
      </c>
      <c r="C1523" s="14" t="s">
        <v>3842</v>
      </c>
      <c r="D1523" s="16">
        <v>45954</v>
      </c>
      <c r="E1523" s="16"/>
      <c r="F1523" s="14" t="s">
        <v>7032</v>
      </c>
      <c r="G1523" s="14" t="s">
        <v>5864</v>
      </c>
      <c r="H1523" s="14" t="s">
        <v>5865</v>
      </c>
      <c r="I1523" s="15">
        <v>675</v>
      </c>
      <c r="J1523" s="77">
        <v>3</v>
      </c>
      <c r="K1523" s="92"/>
    </row>
    <row r="1524" spans="1:11" ht="12.5" x14ac:dyDescent="0.25">
      <c r="A1524" s="14" t="s">
        <v>3026</v>
      </c>
      <c r="B1524" s="14" t="s">
        <v>7029</v>
      </c>
      <c r="C1524" s="14" t="s">
        <v>4403</v>
      </c>
      <c r="D1524" s="16">
        <v>45954</v>
      </c>
      <c r="E1524" s="16"/>
      <c r="F1524" s="14" t="s">
        <v>7030</v>
      </c>
      <c r="G1524" s="14" t="s">
        <v>5864</v>
      </c>
      <c r="H1524" s="14" t="s">
        <v>5865</v>
      </c>
      <c r="I1524" s="15">
        <v>695</v>
      </c>
      <c r="J1524" s="77">
        <v>5</v>
      </c>
      <c r="K1524" s="92"/>
    </row>
    <row r="1525" spans="1:11" ht="20" x14ac:dyDescent="0.25">
      <c r="A1525" s="14" t="s">
        <v>3026</v>
      </c>
      <c r="B1525" s="14" t="s">
        <v>6904</v>
      </c>
      <c r="C1525" s="14" t="s">
        <v>6905</v>
      </c>
      <c r="D1525" s="16">
        <v>45954</v>
      </c>
      <c r="E1525" s="16"/>
      <c r="F1525" s="14" t="s">
        <v>6906</v>
      </c>
      <c r="G1525" s="14" t="s">
        <v>4216</v>
      </c>
      <c r="H1525" s="14" t="s">
        <v>4217</v>
      </c>
      <c r="I1525" s="15">
        <v>750</v>
      </c>
      <c r="J1525" s="77">
        <v>5</v>
      </c>
      <c r="K1525" s="92"/>
    </row>
    <row r="1526" spans="1:11" ht="12.5" x14ac:dyDescent="0.25">
      <c r="A1526" s="14" t="s">
        <v>3026</v>
      </c>
      <c r="B1526" s="14" t="s">
        <v>6925</v>
      </c>
      <c r="C1526" s="14" t="s">
        <v>6926</v>
      </c>
      <c r="D1526" s="16">
        <v>45954</v>
      </c>
      <c r="E1526" s="16"/>
      <c r="F1526" s="14" t="s">
        <v>6927</v>
      </c>
      <c r="G1526" s="14" t="s">
        <v>6928</v>
      </c>
      <c r="H1526" s="14" t="s">
        <v>6929</v>
      </c>
      <c r="I1526" s="15">
        <v>757</v>
      </c>
      <c r="J1526" s="77">
        <v>1</v>
      </c>
      <c r="K1526" s="92"/>
    </row>
    <row r="1527" spans="1:11" ht="20" x14ac:dyDescent="0.25">
      <c r="A1527" s="14" t="s">
        <v>3026</v>
      </c>
      <c r="B1527" s="14" t="s">
        <v>7720</v>
      </c>
      <c r="C1527" s="14" t="s">
        <v>7721</v>
      </c>
      <c r="D1527" s="16">
        <v>45954</v>
      </c>
      <c r="E1527" s="16"/>
      <c r="F1527" s="14" t="s">
        <v>7722</v>
      </c>
      <c r="G1527" s="14" t="s">
        <v>7723</v>
      </c>
      <c r="H1527" s="14" t="s">
        <v>7724</v>
      </c>
      <c r="I1527" s="15">
        <v>758</v>
      </c>
      <c r="J1527" s="77">
        <v>5</v>
      </c>
      <c r="K1527" s="92"/>
    </row>
    <row r="1528" spans="1:11" ht="12.5" x14ac:dyDescent="0.25">
      <c r="A1528" s="14" t="s">
        <v>3026</v>
      </c>
      <c r="B1528" s="14" t="s">
        <v>6883</v>
      </c>
      <c r="C1528" s="14" t="s">
        <v>6884</v>
      </c>
      <c r="D1528" s="16">
        <v>45954</v>
      </c>
      <c r="E1528" s="16"/>
      <c r="F1528" s="14" t="s">
        <v>6885</v>
      </c>
      <c r="G1528" s="14" t="s">
        <v>4159</v>
      </c>
      <c r="H1528" s="14" t="s">
        <v>4160</v>
      </c>
      <c r="I1528" s="15">
        <v>800</v>
      </c>
      <c r="J1528" s="77">
        <v>5</v>
      </c>
      <c r="K1528" s="92"/>
    </row>
    <row r="1529" spans="1:11" ht="20" x14ac:dyDescent="0.25">
      <c r="A1529" s="14" t="s">
        <v>3026</v>
      </c>
      <c r="B1529" s="14" t="s">
        <v>6810</v>
      </c>
      <c r="C1529" s="14" t="s">
        <v>6811</v>
      </c>
      <c r="D1529" s="16">
        <v>45954</v>
      </c>
      <c r="E1529" s="16"/>
      <c r="F1529" s="14" t="s">
        <v>3139</v>
      </c>
      <c r="G1529" s="14" t="s">
        <v>3560</v>
      </c>
      <c r="H1529" s="14" t="s">
        <v>3205</v>
      </c>
      <c r="I1529" s="15">
        <v>877.62</v>
      </c>
      <c r="J1529" s="77">
        <v>1</v>
      </c>
      <c r="K1529" s="92"/>
    </row>
    <row r="1530" spans="1:11" ht="20" x14ac:dyDescent="0.25">
      <c r="A1530" s="14" t="s">
        <v>3026</v>
      </c>
      <c r="B1530" s="14" t="s">
        <v>6866</v>
      </c>
      <c r="C1530" s="14" t="s">
        <v>6867</v>
      </c>
      <c r="D1530" s="16">
        <v>45954</v>
      </c>
      <c r="E1530" s="16"/>
      <c r="F1530" s="14" t="s">
        <v>6868</v>
      </c>
      <c r="G1530" s="14" t="s">
        <v>4782</v>
      </c>
      <c r="H1530" s="14" t="s">
        <v>4783</v>
      </c>
      <c r="I1530" s="15">
        <v>880</v>
      </c>
      <c r="J1530" s="77">
        <v>5</v>
      </c>
      <c r="K1530" s="92"/>
    </row>
    <row r="1531" spans="1:11" ht="12.5" x14ac:dyDescent="0.25">
      <c r="A1531" s="14" t="s">
        <v>3026</v>
      </c>
      <c r="B1531" s="14" t="s">
        <v>6839</v>
      </c>
      <c r="C1531" s="14" t="s">
        <v>6840</v>
      </c>
      <c r="D1531" s="16">
        <v>45954</v>
      </c>
      <c r="E1531" s="16"/>
      <c r="F1531" s="14" t="s">
        <v>5605</v>
      </c>
      <c r="G1531" s="14" t="s">
        <v>4241</v>
      </c>
      <c r="H1531" s="14" t="s">
        <v>4242</v>
      </c>
      <c r="I1531" s="15">
        <v>950</v>
      </c>
      <c r="J1531" s="77">
        <v>5</v>
      </c>
      <c r="K1531" s="92"/>
    </row>
    <row r="1532" spans="1:11" ht="12.5" x14ac:dyDescent="0.25">
      <c r="A1532" s="14" t="s">
        <v>3026</v>
      </c>
      <c r="B1532" s="14" t="s">
        <v>6899</v>
      </c>
      <c r="C1532" s="14" t="s">
        <v>6900</v>
      </c>
      <c r="D1532" s="16">
        <v>45954</v>
      </c>
      <c r="E1532" s="16"/>
      <c r="F1532" s="14" t="s">
        <v>6901</v>
      </c>
      <c r="G1532" s="14" t="s">
        <v>6902</v>
      </c>
      <c r="H1532" s="14" t="s">
        <v>6903</v>
      </c>
      <c r="I1532" s="15">
        <v>1000</v>
      </c>
      <c r="J1532" s="77">
        <v>5</v>
      </c>
      <c r="K1532" s="92"/>
    </row>
    <row r="1533" spans="1:11" ht="12.5" x14ac:dyDescent="0.25">
      <c r="A1533" s="14" t="s">
        <v>3026</v>
      </c>
      <c r="B1533" s="14" t="s">
        <v>6970</v>
      </c>
      <c r="C1533" s="14" t="s">
        <v>3623</v>
      </c>
      <c r="D1533" s="16">
        <v>45954</v>
      </c>
      <c r="E1533" s="16"/>
      <c r="F1533" s="14" t="s">
        <v>6971</v>
      </c>
      <c r="G1533" s="14" t="s">
        <v>5572</v>
      </c>
      <c r="H1533" s="14" t="s">
        <v>5573</v>
      </c>
      <c r="I1533" s="15">
        <v>1000</v>
      </c>
      <c r="J1533" s="77">
        <v>5</v>
      </c>
      <c r="K1533" s="92"/>
    </row>
    <row r="1534" spans="1:11" ht="20" x14ac:dyDescent="0.25">
      <c r="A1534" s="14" t="s">
        <v>3026</v>
      </c>
      <c r="B1534" s="14" t="s">
        <v>6860</v>
      </c>
      <c r="C1534" s="14" t="s">
        <v>6861</v>
      </c>
      <c r="D1534" s="16">
        <v>45954</v>
      </c>
      <c r="E1534" s="16"/>
      <c r="F1534" s="14" t="s">
        <v>6862</v>
      </c>
      <c r="G1534" s="14" t="s">
        <v>3744</v>
      </c>
      <c r="H1534" s="14" t="s">
        <v>3745</v>
      </c>
      <c r="I1534" s="15">
        <v>1080</v>
      </c>
      <c r="J1534" s="77">
        <v>5</v>
      </c>
      <c r="K1534" s="92"/>
    </row>
    <row r="1535" spans="1:11" ht="20" x14ac:dyDescent="0.25">
      <c r="A1535" s="14" t="s">
        <v>3026</v>
      </c>
      <c r="B1535" s="14" t="s">
        <v>6786</v>
      </c>
      <c r="C1535" s="14" t="s">
        <v>6787</v>
      </c>
      <c r="D1535" s="16">
        <v>45954</v>
      </c>
      <c r="E1535" s="16"/>
      <c r="F1535" s="14" t="s">
        <v>3139</v>
      </c>
      <c r="G1535" s="14" t="s">
        <v>3479</v>
      </c>
      <c r="H1535" s="14" t="s">
        <v>3294</v>
      </c>
      <c r="I1535" s="15">
        <v>1132.4000000000001</v>
      </c>
      <c r="J1535" s="77">
        <v>1</v>
      </c>
      <c r="K1535" s="92"/>
    </row>
    <row r="1536" spans="1:11" ht="12.5" x14ac:dyDescent="0.25">
      <c r="A1536" s="14" t="s">
        <v>3026</v>
      </c>
      <c r="B1536" s="14" t="s">
        <v>6833</v>
      </c>
      <c r="C1536" s="14" t="s">
        <v>6834</v>
      </c>
      <c r="D1536" s="16">
        <v>45954</v>
      </c>
      <c r="E1536" s="16"/>
      <c r="F1536" s="14" t="s">
        <v>6835</v>
      </c>
      <c r="G1536" s="14" t="s">
        <v>5195</v>
      </c>
      <c r="H1536" s="14" t="s">
        <v>5196</v>
      </c>
      <c r="I1536" s="15">
        <v>1190</v>
      </c>
      <c r="J1536" s="77">
        <v>2</v>
      </c>
      <c r="K1536" s="92"/>
    </row>
    <row r="1537" spans="1:11" ht="20" x14ac:dyDescent="0.25">
      <c r="A1537" s="14" t="s">
        <v>3026</v>
      </c>
      <c r="B1537" s="14" t="s">
        <v>6792</v>
      </c>
      <c r="C1537" s="14" t="s">
        <v>6793</v>
      </c>
      <c r="D1537" s="16">
        <v>45954</v>
      </c>
      <c r="E1537" s="16"/>
      <c r="F1537" s="14" t="s">
        <v>3139</v>
      </c>
      <c r="G1537" s="14" t="s">
        <v>3504</v>
      </c>
      <c r="H1537" s="14" t="s">
        <v>3189</v>
      </c>
      <c r="I1537" s="15">
        <v>1198.4000000000001</v>
      </c>
      <c r="J1537" s="77">
        <v>1</v>
      </c>
      <c r="K1537" s="92"/>
    </row>
    <row r="1538" spans="1:11" ht="20" x14ac:dyDescent="0.25">
      <c r="A1538" s="14" t="s">
        <v>3026</v>
      </c>
      <c r="B1538" s="14" t="s">
        <v>6983</v>
      </c>
      <c r="C1538" s="14" t="s">
        <v>3627</v>
      </c>
      <c r="D1538" s="16">
        <v>45954</v>
      </c>
      <c r="E1538" s="16"/>
      <c r="F1538" s="14" t="s">
        <v>6984</v>
      </c>
      <c r="G1538" s="14" t="s">
        <v>5336</v>
      </c>
      <c r="H1538" s="14" t="s">
        <v>5337</v>
      </c>
      <c r="I1538" s="15">
        <v>1200</v>
      </c>
      <c r="J1538" s="77">
        <v>3</v>
      </c>
      <c r="K1538" s="92"/>
    </row>
    <row r="1539" spans="1:11" ht="20" x14ac:dyDescent="0.25">
      <c r="A1539" s="14" t="s">
        <v>3026</v>
      </c>
      <c r="B1539" s="14" t="s">
        <v>6806</v>
      </c>
      <c r="C1539" s="14" t="s">
        <v>6807</v>
      </c>
      <c r="D1539" s="16">
        <v>45954</v>
      </c>
      <c r="E1539" s="16"/>
      <c r="F1539" s="14" t="s">
        <v>3139</v>
      </c>
      <c r="G1539" s="14" t="s">
        <v>4191</v>
      </c>
      <c r="H1539" s="14" t="s">
        <v>3197</v>
      </c>
      <c r="I1539" s="15">
        <v>1478.4</v>
      </c>
      <c r="J1539" s="77">
        <v>1</v>
      </c>
      <c r="K1539" s="92"/>
    </row>
    <row r="1540" spans="1:11" ht="20" x14ac:dyDescent="0.25">
      <c r="A1540" s="14" t="s">
        <v>3026</v>
      </c>
      <c r="B1540" s="14" t="s">
        <v>7025</v>
      </c>
      <c r="C1540" s="14" t="s">
        <v>7023</v>
      </c>
      <c r="D1540" s="16">
        <v>45954</v>
      </c>
      <c r="E1540" s="16"/>
      <c r="F1540" s="14" t="s">
        <v>7026</v>
      </c>
      <c r="G1540" s="14" t="s">
        <v>7027</v>
      </c>
      <c r="H1540" s="14" t="s">
        <v>7028</v>
      </c>
      <c r="I1540" s="15">
        <v>1500</v>
      </c>
      <c r="J1540" s="77">
        <v>1</v>
      </c>
      <c r="K1540" s="92"/>
    </row>
    <row r="1541" spans="1:11" ht="20" x14ac:dyDescent="0.25">
      <c r="A1541" s="14" t="s">
        <v>3026</v>
      </c>
      <c r="B1541" s="14" t="s">
        <v>6794</v>
      </c>
      <c r="C1541" s="14" t="s">
        <v>6795</v>
      </c>
      <c r="D1541" s="16">
        <v>45954</v>
      </c>
      <c r="E1541" s="16"/>
      <c r="F1541" s="14" t="s">
        <v>3139</v>
      </c>
      <c r="G1541" s="14" t="s">
        <v>3509</v>
      </c>
      <c r="H1541" s="14" t="s">
        <v>3118</v>
      </c>
      <c r="I1541" s="15">
        <v>1570.43</v>
      </c>
      <c r="J1541" s="77">
        <v>1</v>
      </c>
      <c r="K1541" s="92"/>
    </row>
    <row r="1542" spans="1:11" ht="12.5" x14ac:dyDescent="0.25">
      <c r="A1542" s="14" t="s">
        <v>3026</v>
      </c>
      <c r="B1542" s="14" t="s">
        <v>6854</v>
      </c>
      <c r="C1542" s="14" t="s">
        <v>6855</v>
      </c>
      <c r="D1542" s="16">
        <v>45954</v>
      </c>
      <c r="E1542" s="16"/>
      <c r="F1542" s="14" t="s">
        <v>6856</v>
      </c>
      <c r="G1542" s="14" t="s">
        <v>3520</v>
      </c>
      <c r="H1542" s="14" t="s">
        <v>3192</v>
      </c>
      <c r="I1542" s="15">
        <v>1585</v>
      </c>
      <c r="J1542" s="77">
        <v>1</v>
      </c>
      <c r="K1542" s="92"/>
    </row>
    <row r="1543" spans="1:11" ht="12.5" x14ac:dyDescent="0.25">
      <c r="A1543" s="14" t="s">
        <v>3026</v>
      </c>
      <c r="B1543" s="14" t="s">
        <v>6995</v>
      </c>
      <c r="C1543" s="14" t="s">
        <v>3721</v>
      </c>
      <c r="D1543" s="16">
        <v>45954</v>
      </c>
      <c r="E1543" s="16"/>
      <c r="F1543" s="14" t="s">
        <v>6426</v>
      </c>
      <c r="G1543" s="14" t="s">
        <v>3799</v>
      </c>
      <c r="H1543" s="14" t="s">
        <v>3800</v>
      </c>
      <c r="I1543" s="15">
        <v>1600</v>
      </c>
      <c r="J1543" s="77">
        <v>3</v>
      </c>
      <c r="K1543" s="92"/>
    </row>
    <row r="1544" spans="1:11" ht="20" x14ac:dyDescent="0.25">
      <c r="A1544" s="14" t="s">
        <v>3026</v>
      </c>
      <c r="B1544" s="14" t="s">
        <v>6917</v>
      </c>
      <c r="C1544" s="14" t="s">
        <v>6918</v>
      </c>
      <c r="D1544" s="16">
        <v>45954</v>
      </c>
      <c r="E1544" s="16"/>
      <c r="F1544" s="14" t="s">
        <v>6919</v>
      </c>
      <c r="G1544" s="14" t="s">
        <v>6678</v>
      </c>
      <c r="H1544" s="14" t="s">
        <v>6679</v>
      </c>
      <c r="I1544" s="15">
        <v>1850</v>
      </c>
      <c r="J1544" s="77">
        <v>5</v>
      </c>
      <c r="K1544" s="92"/>
    </row>
    <row r="1545" spans="1:11" ht="20" x14ac:dyDescent="0.25">
      <c r="A1545" s="14" t="s">
        <v>3026</v>
      </c>
      <c r="B1545" s="14" t="s">
        <v>6827</v>
      </c>
      <c r="C1545" s="14" t="s">
        <v>6828</v>
      </c>
      <c r="D1545" s="16">
        <v>45954</v>
      </c>
      <c r="E1545" s="16"/>
      <c r="F1545" s="14" t="s">
        <v>6829</v>
      </c>
      <c r="G1545" s="14" t="s">
        <v>3484</v>
      </c>
      <c r="H1545" s="14" t="s">
        <v>3460</v>
      </c>
      <c r="I1545" s="15">
        <v>1960</v>
      </c>
      <c r="J1545" s="77">
        <v>1</v>
      </c>
      <c r="K1545" s="92"/>
    </row>
    <row r="1546" spans="1:11" ht="12.5" x14ac:dyDescent="0.25">
      <c r="A1546" s="14" t="s">
        <v>3026</v>
      </c>
      <c r="B1546" s="14" t="s">
        <v>6851</v>
      </c>
      <c r="C1546" s="14" t="s">
        <v>6852</v>
      </c>
      <c r="D1546" s="16">
        <v>45954</v>
      </c>
      <c r="E1546" s="16"/>
      <c r="F1546" s="14" t="s">
        <v>6853</v>
      </c>
      <c r="G1546" s="14" t="s">
        <v>3520</v>
      </c>
      <c r="H1546" s="14" t="s">
        <v>3192</v>
      </c>
      <c r="I1546" s="15">
        <v>2085.6999999999998</v>
      </c>
      <c r="J1546" s="77">
        <v>1</v>
      </c>
      <c r="K1546" s="92"/>
    </row>
    <row r="1547" spans="1:11" ht="20" x14ac:dyDescent="0.25">
      <c r="A1547" s="14" t="s">
        <v>3026</v>
      </c>
      <c r="B1547" s="14" t="s">
        <v>6822</v>
      </c>
      <c r="C1547" s="14" t="s">
        <v>6823</v>
      </c>
      <c r="D1547" s="16">
        <v>45954</v>
      </c>
      <c r="E1547" s="16"/>
      <c r="F1547" s="14" t="s">
        <v>6824</v>
      </c>
      <c r="G1547" s="14" t="s">
        <v>6825</v>
      </c>
      <c r="H1547" s="14" t="s">
        <v>6826</v>
      </c>
      <c r="I1547" s="15">
        <v>2796.26</v>
      </c>
      <c r="J1547" s="77">
        <v>1</v>
      </c>
      <c r="K1547" s="92"/>
    </row>
    <row r="1548" spans="1:11" ht="20" x14ac:dyDescent="0.25">
      <c r="A1548" s="14" t="s">
        <v>3026</v>
      </c>
      <c r="B1548" s="14" t="s">
        <v>6819</v>
      </c>
      <c r="C1548" s="14" t="s">
        <v>6820</v>
      </c>
      <c r="D1548" s="16">
        <v>45954</v>
      </c>
      <c r="E1548" s="16"/>
      <c r="F1548" s="14" t="s">
        <v>6821</v>
      </c>
      <c r="G1548" s="14" t="s">
        <v>4416</v>
      </c>
      <c r="H1548" s="14" t="s">
        <v>4417</v>
      </c>
      <c r="I1548" s="15">
        <v>2863.9</v>
      </c>
      <c r="J1548" s="77">
        <v>5</v>
      </c>
      <c r="K1548" s="92"/>
    </row>
    <row r="1549" spans="1:11" ht="12.5" x14ac:dyDescent="0.25">
      <c r="A1549" s="14" t="s">
        <v>3026</v>
      </c>
      <c r="B1549" s="14" t="s">
        <v>6894</v>
      </c>
      <c r="C1549" s="14" t="s">
        <v>6895</v>
      </c>
      <c r="D1549" s="16">
        <v>45954</v>
      </c>
      <c r="E1549" s="16"/>
      <c r="F1549" s="14" t="s">
        <v>6896</v>
      </c>
      <c r="G1549" s="14" t="s">
        <v>6897</v>
      </c>
      <c r="H1549" s="14" t="s">
        <v>6898</v>
      </c>
      <c r="I1549" s="15">
        <v>2971.53</v>
      </c>
      <c r="J1549" s="77">
        <v>1</v>
      </c>
      <c r="K1549" s="92"/>
    </row>
    <row r="1550" spans="1:11" ht="12.5" x14ac:dyDescent="0.25">
      <c r="A1550" s="14" t="s">
        <v>3026</v>
      </c>
      <c r="B1550" s="14" t="s">
        <v>6869</v>
      </c>
      <c r="C1550" s="14" t="s">
        <v>6870</v>
      </c>
      <c r="D1550" s="16">
        <v>45954</v>
      </c>
      <c r="E1550" s="16"/>
      <c r="F1550" s="14" t="s">
        <v>6871</v>
      </c>
      <c r="G1550" s="14" t="s">
        <v>5936</v>
      </c>
      <c r="H1550" s="14" t="s">
        <v>3260</v>
      </c>
      <c r="I1550" s="15">
        <v>3099.6</v>
      </c>
      <c r="J1550" s="77">
        <v>1</v>
      </c>
      <c r="K1550" s="92"/>
    </row>
    <row r="1551" spans="1:11" ht="20" x14ac:dyDescent="0.25">
      <c r="A1551" s="14" t="s">
        <v>3026</v>
      </c>
      <c r="B1551" s="14" t="s">
        <v>6788</v>
      </c>
      <c r="C1551" s="14" t="s">
        <v>6789</v>
      </c>
      <c r="D1551" s="16">
        <v>45954</v>
      </c>
      <c r="E1551" s="16"/>
      <c r="F1551" s="14" t="s">
        <v>3139</v>
      </c>
      <c r="G1551" s="14" t="s">
        <v>3487</v>
      </c>
      <c r="H1551" s="14" t="s">
        <v>3227</v>
      </c>
      <c r="I1551" s="15">
        <v>3099.66</v>
      </c>
      <c r="J1551" s="77">
        <v>1</v>
      </c>
      <c r="K1551" s="92"/>
    </row>
    <row r="1552" spans="1:11" ht="20" x14ac:dyDescent="0.25">
      <c r="A1552" s="14" t="s">
        <v>3026</v>
      </c>
      <c r="B1552" s="14" t="s">
        <v>6800</v>
      </c>
      <c r="C1552" s="14" t="s">
        <v>6801</v>
      </c>
      <c r="D1552" s="16">
        <v>45954</v>
      </c>
      <c r="E1552" s="16"/>
      <c r="F1552" s="14" t="s">
        <v>3139</v>
      </c>
      <c r="G1552" s="14" t="s">
        <v>3525</v>
      </c>
      <c r="H1552" s="14" t="s">
        <v>3193</v>
      </c>
      <c r="I1552" s="15">
        <v>3983.26</v>
      </c>
      <c r="J1552" s="77">
        <v>1</v>
      </c>
      <c r="K1552" s="92"/>
    </row>
    <row r="1553" spans="1:11" ht="20" x14ac:dyDescent="0.25">
      <c r="A1553" s="14" t="s">
        <v>3026</v>
      </c>
      <c r="B1553" s="14" t="s">
        <v>6796</v>
      </c>
      <c r="C1553" s="14" t="s">
        <v>6797</v>
      </c>
      <c r="D1553" s="16">
        <v>45954</v>
      </c>
      <c r="E1553" s="16"/>
      <c r="F1553" s="14" t="s">
        <v>3139</v>
      </c>
      <c r="G1553" s="14" t="s">
        <v>3512</v>
      </c>
      <c r="H1553" s="14" t="s">
        <v>3190</v>
      </c>
      <c r="I1553" s="15">
        <v>4076.47</v>
      </c>
      <c r="J1553" s="77">
        <v>1</v>
      </c>
      <c r="K1553" s="92"/>
    </row>
    <row r="1554" spans="1:11" ht="12.5" x14ac:dyDescent="0.25">
      <c r="A1554" s="14" t="s">
        <v>3026</v>
      </c>
      <c r="B1554" s="14" t="s">
        <v>6848</v>
      </c>
      <c r="C1554" s="14" t="s">
        <v>6849</v>
      </c>
      <c r="D1554" s="16">
        <v>45954</v>
      </c>
      <c r="E1554" s="16"/>
      <c r="F1554" s="14" t="s">
        <v>6850</v>
      </c>
      <c r="G1554" s="14" t="s">
        <v>5203</v>
      </c>
      <c r="H1554" s="14" t="s">
        <v>5204</v>
      </c>
      <c r="I1554" s="15">
        <v>4200</v>
      </c>
      <c r="J1554" s="77">
        <v>1</v>
      </c>
      <c r="K1554" s="92"/>
    </row>
    <row r="1555" spans="1:11" ht="20" x14ac:dyDescent="0.25">
      <c r="A1555" s="14" t="s">
        <v>3026</v>
      </c>
      <c r="B1555" s="14" t="s">
        <v>6798</v>
      </c>
      <c r="C1555" s="14" t="s">
        <v>6799</v>
      </c>
      <c r="D1555" s="16">
        <v>45954</v>
      </c>
      <c r="E1555" s="16"/>
      <c r="F1555" s="14" t="s">
        <v>3139</v>
      </c>
      <c r="G1555" s="14" t="s">
        <v>3520</v>
      </c>
      <c r="H1555" s="14" t="s">
        <v>3192</v>
      </c>
      <c r="I1555" s="15">
        <v>4630.96</v>
      </c>
      <c r="J1555" s="77">
        <v>1</v>
      </c>
      <c r="K1555" s="92"/>
    </row>
    <row r="1556" spans="1:11" ht="20" x14ac:dyDescent="0.25">
      <c r="A1556" s="14" t="s">
        <v>3026</v>
      </c>
      <c r="B1556" s="14" t="s">
        <v>6790</v>
      </c>
      <c r="C1556" s="14" t="s">
        <v>6791</v>
      </c>
      <c r="D1556" s="16">
        <v>45954</v>
      </c>
      <c r="E1556" s="16"/>
      <c r="F1556" s="14" t="s">
        <v>3139</v>
      </c>
      <c r="G1556" s="14" t="s">
        <v>3490</v>
      </c>
      <c r="H1556" s="14" t="s">
        <v>3186</v>
      </c>
      <c r="I1556" s="15">
        <v>4795.97</v>
      </c>
      <c r="J1556" s="77">
        <v>1</v>
      </c>
      <c r="K1556" s="92"/>
    </row>
    <row r="1557" spans="1:11" ht="20" x14ac:dyDescent="0.25">
      <c r="A1557" s="14" t="s">
        <v>3026</v>
      </c>
      <c r="B1557" s="14" t="s">
        <v>6802</v>
      </c>
      <c r="C1557" s="14" t="s">
        <v>6803</v>
      </c>
      <c r="D1557" s="16">
        <v>45954</v>
      </c>
      <c r="E1557" s="16"/>
      <c r="F1557" s="14" t="s">
        <v>3139</v>
      </c>
      <c r="G1557" s="14" t="s">
        <v>3528</v>
      </c>
      <c r="H1557" s="14" t="s">
        <v>3194</v>
      </c>
      <c r="I1557" s="15">
        <v>7731.66</v>
      </c>
      <c r="J1557" s="77">
        <v>1</v>
      </c>
      <c r="K1557" s="92"/>
    </row>
    <row r="1558" spans="1:11" ht="20" x14ac:dyDescent="0.25">
      <c r="A1558" s="14" t="s">
        <v>3026</v>
      </c>
      <c r="B1558" s="14" t="s">
        <v>7280</v>
      </c>
      <c r="C1558" s="14" t="s">
        <v>7281</v>
      </c>
      <c r="D1558" s="16">
        <v>45954</v>
      </c>
      <c r="E1558" s="16"/>
      <c r="F1558" s="14" t="s">
        <v>3139</v>
      </c>
      <c r="G1558" s="14" t="s">
        <v>3517</v>
      </c>
      <c r="H1558" s="14" t="s">
        <v>3191</v>
      </c>
      <c r="I1558" s="15">
        <v>8503.16</v>
      </c>
      <c r="J1558" s="77">
        <v>1</v>
      </c>
      <c r="K1558" s="92"/>
    </row>
    <row r="1559" spans="1:11" ht="20" x14ac:dyDescent="0.25">
      <c r="A1559" s="14" t="s">
        <v>3026</v>
      </c>
      <c r="B1559" s="14" t="s">
        <v>6812</v>
      </c>
      <c r="C1559" s="14" t="s">
        <v>6813</v>
      </c>
      <c r="D1559" s="16">
        <v>45954</v>
      </c>
      <c r="E1559" s="16"/>
      <c r="F1559" s="14" t="s">
        <v>3139</v>
      </c>
      <c r="G1559" s="14" t="s">
        <v>3568</v>
      </c>
      <c r="H1559" s="14" t="s">
        <v>3207</v>
      </c>
      <c r="I1559" s="15">
        <v>11777.79</v>
      </c>
      <c r="J1559" s="77">
        <v>1</v>
      </c>
      <c r="K1559" s="92"/>
    </row>
    <row r="1560" spans="1:11" ht="20" x14ac:dyDescent="0.25">
      <c r="A1560" s="14" t="s">
        <v>3026</v>
      </c>
      <c r="B1560" s="14" t="s">
        <v>6945</v>
      </c>
      <c r="C1560" s="14" t="s">
        <v>6946</v>
      </c>
      <c r="D1560" s="16">
        <v>45954</v>
      </c>
      <c r="E1560" s="16"/>
      <c r="F1560" s="14" t="s">
        <v>6947</v>
      </c>
      <c r="G1560" s="14" t="s">
        <v>3517</v>
      </c>
      <c r="H1560" s="14" t="s">
        <v>3191</v>
      </c>
      <c r="I1560" s="15">
        <v>28812.1</v>
      </c>
      <c r="J1560" s="77">
        <v>5</v>
      </c>
      <c r="K1560" s="92"/>
    </row>
    <row r="1561" spans="1:11" ht="20" x14ac:dyDescent="0.25">
      <c r="A1561" s="14" t="s">
        <v>3026</v>
      </c>
      <c r="B1561" s="14" t="s">
        <v>7706</v>
      </c>
      <c r="C1561" s="14" t="s">
        <v>3571</v>
      </c>
      <c r="D1561" s="16">
        <v>45958</v>
      </c>
      <c r="E1561" s="16"/>
      <c r="F1561" s="14" t="s">
        <v>7707</v>
      </c>
      <c r="G1561" s="14"/>
      <c r="H1561" s="14" t="s">
        <v>3146</v>
      </c>
      <c r="I1561" s="15">
        <v>8186</v>
      </c>
      <c r="J1561" s="77">
        <v>2</v>
      </c>
      <c r="K1561" s="92"/>
    </row>
    <row r="1562" spans="1:11" ht="20" x14ac:dyDescent="0.25">
      <c r="A1562" s="14" t="s">
        <v>3026</v>
      </c>
      <c r="B1562" s="14" t="s">
        <v>7039</v>
      </c>
      <c r="C1562" s="14"/>
      <c r="D1562" s="16">
        <v>45958</v>
      </c>
      <c r="E1562" s="16"/>
      <c r="F1562" s="14" t="s">
        <v>7040</v>
      </c>
      <c r="G1562" s="14"/>
      <c r="H1562" s="14" t="s">
        <v>3146</v>
      </c>
      <c r="I1562" s="15">
        <v>11600</v>
      </c>
      <c r="J1562" s="77">
        <v>2</v>
      </c>
      <c r="K1562" s="92"/>
    </row>
    <row r="1563" spans="1:11" ht="20" x14ac:dyDescent="0.25">
      <c r="A1563" s="14" t="s">
        <v>3026</v>
      </c>
      <c r="B1563" s="14" t="s">
        <v>7041</v>
      </c>
      <c r="C1563" s="14"/>
      <c r="D1563" s="16">
        <v>45958</v>
      </c>
      <c r="E1563" s="16"/>
      <c r="F1563" s="14" t="s">
        <v>7042</v>
      </c>
      <c r="G1563" s="14"/>
      <c r="H1563" s="14" t="s">
        <v>3146</v>
      </c>
      <c r="I1563" s="15">
        <v>96100</v>
      </c>
      <c r="J1563" s="77">
        <v>2</v>
      </c>
      <c r="K1563" s="92"/>
    </row>
    <row r="1564" spans="1:11" ht="12.5" x14ac:dyDescent="0.25">
      <c r="A1564" s="14" t="s">
        <v>3026</v>
      </c>
      <c r="B1564" s="14" t="s">
        <v>7148</v>
      </c>
      <c r="C1564" s="14" t="s">
        <v>5816</v>
      </c>
      <c r="D1564" s="16">
        <v>45959</v>
      </c>
      <c r="E1564" s="16"/>
      <c r="F1564" s="14" t="s">
        <v>6974</v>
      </c>
      <c r="G1564" s="14" t="s">
        <v>7149</v>
      </c>
      <c r="H1564" s="14" t="s">
        <v>7150</v>
      </c>
      <c r="I1564" s="15">
        <v>22</v>
      </c>
      <c r="J1564" s="77">
        <v>4</v>
      </c>
      <c r="K1564" s="92"/>
    </row>
    <row r="1565" spans="1:11" ht="12.5" x14ac:dyDescent="0.25">
      <c r="A1565" s="14" t="s">
        <v>3026</v>
      </c>
      <c r="B1565" s="14" t="s">
        <v>7226</v>
      </c>
      <c r="C1565" s="14" t="s">
        <v>7227</v>
      </c>
      <c r="D1565" s="16">
        <v>45959</v>
      </c>
      <c r="E1565" s="16"/>
      <c r="F1565" s="14" t="s">
        <v>7228</v>
      </c>
      <c r="G1565" s="14" t="s">
        <v>5810</v>
      </c>
      <c r="H1565" s="14" t="s">
        <v>5811</v>
      </c>
      <c r="I1565" s="15">
        <v>45</v>
      </c>
      <c r="J1565" s="77">
        <v>4</v>
      </c>
      <c r="K1565" s="92"/>
    </row>
    <row r="1566" spans="1:11" ht="12.5" x14ac:dyDescent="0.25">
      <c r="A1566" s="14" t="s">
        <v>3026</v>
      </c>
      <c r="B1566" s="14" t="s">
        <v>7248</v>
      </c>
      <c r="C1566" s="14" t="s">
        <v>3621</v>
      </c>
      <c r="D1566" s="16">
        <v>45959</v>
      </c>
      <c r="E1566" s="16"/>
      <c r="F1566" s="14" t="s">
        <v>6974</v>
      </c>
      <c r="G1566" s="14" t="s">
        <v>7249</v>
      </c>
      <c r="H1566" s="14" t="s">
        <v>7250</v>
      </c>
      <c r="I1566" s="15">
        <v>45</v>
      </c>
      <c r="J1566" s="77">
        <v>4</v>
      </c>
      <c r="K1566" s="92"/>
    </row>
    <row r="1567" spans="1:11" ht="12.5" x14ac:dyDescent="0.25">
      <c r="A1567" s="14" t="s">
        <v>3026</v>
      </c>
      <c r="B1567" s="14" t="s">
        <v>7052</v>
      </c>
      <c r="C1567" s="14" t="s">
        <v>7053</v>
      </c>
      <c r="D1567" s="16">
        <v>45959</v>
      </c>
      <c r="E1567" s="16"/>
      <c r="F1567" s="14" t="s">
        <v>6974</v>
      </c>
      <c r="G1567" s="14" t="s">
        <v>5767</v>
      </c>
      <c r="H1567" s="14" t="s">
        <v>5768</v>
      </c>
      <c r="I1567" s="15">
        <v>49</v>
      </c>
      <c r="J1567" s="77">
        <v>4</v>
      </c>
      <c r="K1567" s="92"/>
    </row>
    <row r="1568" spans="1:11" ht="12.5" x14ac:dyDescent="0.25">
      <c r="A1568" s="14" t="s">
        <v>3026</v>
      </c>
      <c r="B1568" s="14" t="s">
        <v>7129</v>
      </c>
      <c r="C1568" s="14" t="s">
        <v>6185</v>
      </c>
      <c r="D1568" s="16">
        <v>45959</v>
      </c>
      <c r="E1568" s="16"/>
      <c r="F1568" s="14" t="s">
        <v>6974</v>
      </c>
      <c r="G1568" s="14" t="s">
        <v>5576</v>
      </c>
      <c r="H1568" s="14" t="s">
        <v>5577</v>
      </c>
      <c r="I1568" s="15">
        <v>49</v>
      </c>
      <c r="J1568" s="77">
        <v>4</v>
      </c>
      <c r="K1568" s="92"/>
    </row>
    <row r="1569" spans="1:11" ht="12.5" x14ac:dyDescent="0.25">
      <c r="A1569" s="14" t="s">
        <v>3026</v>
      </c>
      <c r="B1569" s="14" t="s">
        <v>7156</v>
      </c>
      <c r="C1569" s="14" t="s">
        <v>7157</v>
      </c>
      <c r="D1569" s="16">
        <v>45959</v>
      </c>
      <c r="E1569" s="16"/>
      <c r="F1569" s="14" t="s">
        <v>7055</v>
      </c>
      <c r="G1569" s="14" t="s">
        <v>5772</v>
      </c>
      <c r="H1569" s="14" t="s">
        <v>5773</v>
      </c>
      <c r="I1569" s="15">
        <v>49</v>
      </c>
      <c r="J1569" s="77">
        <v>5</v>
      </c>
      <c r="K1569" s="92"/>
    </row>
    <row r="1570" spans="1:11" ht="12.5" x14ac:dyDescent="0.25">
      <c r="A1570" s="14" t="s">
        <v>3026</v>
      </c>
      <c r="B1570" s="14" t="s">
        <v>7167</v>
      </c>
      <c r="C1570" s="14" t="s">
        <v>3772</v>
      </c>
      <c r="D1570" s="16">
        <v>45959</v>
      </c>
      <c r="E1570" s="16"/>
      <c r="F1570" s="14" t="s">
        <v>7055</v>
      </c>
      <c r="G1570" s="14" t="s">
        <v>7162</v>
      </c>
      <c r="H1570" s="14" t="s">
        <v>7163</v>
      </c>
      <c r="I1570" s="15">
        <v>49</v>
      </c>
      <c r="J1570" s="77">
        <v>5</v>
      </c>
      <c r="K1570" s="92"/>
    </row>
    <row r="1571" spans="1:11" ht="12.5" x14ac:dyDescent="0.25">
      <c r="A1571" s="14" t="s">
        <v>3026</v>
      </c>
      <c r="B1571" s="14" t="s">
        <v>7185</v>
      </c>
      <c r="C1571" s="14" t="s">
        <v>3691</v>
      </c>
      <c r="D1571" s="16">
        <v>45959</v>
      </c>
      <c r="E1571" s="16"/>
      <c r="F1571" s="14" t="s">
        <v>7146</v>
      </c>
      <c r="G1571" s="14" t="s">
        <v>7183</v>
      </c>
      <c r="H1571" s="14" t="s">
        <v>7184</v>
      </c>
      <c r="I1571" s="15">
        <v>49</v>
      </c>
      <c r="J1571" s="77">
        <v>4</v>
      </c>
      <c r="K1571" s="92"/>
    </row>
    <row r="1572" spans="1:11" ht="12.5" x14ac:dyDescent="0.25">
      <c r="A1572" s="14" t="s">
        <v>3026</v>
      </c>
      <c r="B1572" s="14" t="s">
        <v>7197</v>
      </c>
      <c r="C1572" s="14" t="s">
        <v>4087</v>
      </c>
      <c r="D1572" s="16">
        <v>45959</v>
      </c>
      <c r="E1572" s="16"/>
      <c r="F1572" s="14" t="s">
        <v>6974</v>
      </c>
      <c r="G1572" s="14" t="s">
        <v>7198</v>
      </c>
      <c r="H1572" s="14" t="s">
        <v>7199</v>
      </c>
      <c r="I1572" s="15">
        <v>49</v>
      </c>
      <c r="J1572" s="77">
        <v>4</v>
      </c>
      <c r="K1572" s="92"/>
    </row>
    <row r="1573" spans="1:11" ht="12.5" x14ac:dyDescent="0.25">
      <c r="A1573" s="14" t="s">
        <v>3026</v>
      </c>
      <c r="B1573" s="14" t="s">
        <v>7115</v>
      </c>
      <c r="C1573" s="14" t="s">
        <v>6977</v>
      </c>
      <c r="D1573" s="16">
        <v>45959</v>
      </c>
      <c r="E1573" s="16"/>
      <c r="F1573" s="14" t="s">
        <v>7077</v>
      </c>
      <c r="G1573" s="14" t="s">
        <v>5826</v>
      </c>
      <c r="H1573" s="14" t="s">
        <v>5827</v>
      </c>
      <c r="I1573" s="15">
        <v>50</v>
      </c>
      <c r="J1573" s="77">
        <v>4</v>
      </c>
      <c r="K1573" s="92"/>
    </row>
    <row r="1574" spans="1:11" ht="12.5" x14ac:dyDescent="0.25">
      <c r="A1574" s="14" t="s">
        <v>3026</v>
      </c>
      <c r="B1574" s="14" t="s">
        <v>7193</v>
      </c>
      <c r="C1574" s="14" t="s">
        <v>3581</v>
      </c>
      <c r="D1574" s="16">
        <v>45959</v>
      </c>
      <c r="E1574" s="16"/>
      <c r="F1574" s="14" t="s">
        <v>7063</v>
      </c>
      <c r="G1574" s="14" t="s">
        <v>7191</v>
      </c>
      <c r="H1574" s="14" t="s">
        <v>7192</v>
      </c>
      <c r="I1574" s="15">
        <v>50</v>
      </c>
      <c r="J1574" s="77">
        <v>4</v>
      </c>
      <c r="K1574" s="92"/>
    </row>
    <row r="1575" spans="1:11" ht="12.5" x14ac:dyDescent="0.25">
      <c r="A1575" s="14" t="s">
        <v>3026</v>
      </c>
      <c r="B1575" s="14" t="s">
        <v>7277</v>
      </c>
      <c r="C1575" s="14" t="s">
        <v>4702</v>
      </c>
      <c r="D1575" s="16">
        <v>45959</v>
      </c>
      <c r="E1575" s="16"/>
      <c r="F1575" s="14" t="s">
        <v>6974</v>
      </c>
      <c r="G1575" s="14" t="s">
        <v>7278</v>
      </c>
      <c r="H1575" s="14" t="s">
        <v>7279</v>
      </c>
      <c r="I1575" s="15">
        <v>50</v>
      </c>
      <c r="J1575" s="77">
        <v>4</v>
      </c>
      <c r="K1575" s="92"/>
    </row>
    <row r="1576" spans="1:11" ht="12.5" x14ac:dyDescent="0.25">
      <c r="A1576" s="14" t="s">
        <v>3026</v>
      </c>
      <c r="B1576" s="14" t="s">
        <v>7062</v>
      </c>
      <c r="C1576" s="14" t="s">
        <v>3660</v>
      </c>
      <c r="D1576" s="16">
        <v>45959</v>
      </c>
      <c r="E1576" s="16"/>
      <c r="F1576" s="14" t="s">
        <v>7063</v>
      </c>
      <c r="G1576" s="14" t="s">
        <v>7064</v>
      </c>
      <c r="H1576" s="14" t="s">
        <v>7065</v>
      </c>
      <c r="I1576" s="15">
        <v>55</v>
      </c>
      <c r="J1576" s="77">
        <v>4</v>
      </c>
      <c r="K1576" s="92"/>
    </row>
    <row r="1577" spans="1:11" ht="12.5" x14ac:dyDescent="0.25">
      <c r="A1577" s="14" t="s">
        <v>3026</v>
      </c>
      <c r="B1577" s="14" t="s">
        <v>7203</v>
      </c>
      <c r="C1577" s="14" t="s">
        <v>7204</v>
      </c>
      <c r="D1577" s="16">
        <v>45959</v>
      </c>
      <c r="E1577" s="16"/>
      <c r="F1577" s="14" t="s">
        <v>7063</v>
      </c>
      <c r="G1577" s="14" t="s">
        <v>7064</v>
      </c>
      <c r="H1577" s="14" t="s">
        <v>7065</v>
      </c>
      <c r="I1577" s="15">
        <v>57</v>
      </c>
      <c r="J1577" s="77">
        <v>4</v>
      </c>
      <c r="K1577" s="92"/>
    </row>
    <row r="1578" spans="1:11" ht="12.5" x14ac:dyDescent="0.25">
      <c r="A1578" s="14" t="s">
        <v>3026</v>
      </c>
      <c r="B1578" s="14" t="s">
        <v>7070</v>
      </c>
      <c r="C1578" s="14" t="s">
        <v>7071</v>
      </c>
      <c r="D1578" s="16">
        <v>45959</v>
      </c>
      <c r="E1578" s="16"/>
      <c r="F1578" s="14" t="s">
        <v>6974</v>
      </c>
      <c r="G1578" s="14" t="s">
        <v>7072</v>
      </c>
      <c r="H1578" s="14" t="s">
        <v>5715</v>
      </c>
      <c r="I1578" s="15">
        <v>62</v>
      </c>
      <c r="J1578" s="77">
        <v>4</v>
      </c>
      <c r="K1578" s="92"/>
    </row>
    <row r="1579" spans="1:11" ht="12.5" x14ac:dyDescent="0.25">
      <c r="A1579" s="14" t="s">
        <v>3026</v>
      </c>
      <c r="B1579" s="14" t="s">
        <v>7116</v>
      </c>
      <c r="C1579" s="14" t="s">
        <v>5508</v>
      </c>
      <c r="D1579" s="16">
        <v>45959</v>
      </c>
      <c r="E1579" s="16"/>
      <c r="F1579" s="14" t="s">
        <v>7077</v>
      </c>
      <c r="G1579" s="14" t="s">
        <v>5826</v>
      </c>
      <c r="H1579" s="14" t="s">
        <v>5827</v>
      </c>
      <c r="I1579" s="15">
        <v>62</v>
      </c>
      <c r="J1579" s="77">
        <v>4</v>
      </c>
      <c r="K1579" s="92"/>
    </row>
    <row r="1580" spans="1:11" ht="12.5" x14ac:dyDescent="0.25">
      <c r="A1580" s="14" t="s">
        <v>3026</v>
      </c>
      <c r="B1580" s="14" t="s">
        <v>7169</v>
      </c>
      <c r="C1580" s="14" t="s">
        <v>3752</v>
      </c>
      <c r="D1580" s="16">
        <v>45959</v>
      </c>
      <c r="E1580" s="16"/>
      <c r="F1580" s="14" t="s">
        <v>6974</v>
      </c>
      <c r="G1580" s="14" t="s">
        <v>5702</v>
      </c>
      <c r="H1580" s="14" t="s">
        <v>5703</v>
      </c>
      <c r="I1580" s="15">
        <v>62</v>
      </c>
      <c r="J1580" s="77">
        <v>4</v>
      </c>
      <c r="K1580" s="92"/>
    </row>
    <row r="1581" spans="1:11" ht="12.5" x14ac:dyDescent="0.25">
      <c r="A1581" s="14" t="s">
        <v>3026</v>
      </c>
      <c r="B1581" s="14" t="s">
        <v>7135</v>
      </c>
      <c r="C1581" s="14" t="s">
        <v>7136</v>
      </c>
      <c r="D1581" s="16">
        <v>45959</v>
      </c>
      <c r="E1581" s="16"/>
      <c r="F1581" s="14" t="s">
        <v>6974</v>
      </c>
      <c r="G1581" s="14" t="s">
        <v>7137</v>
      </c>
      <c r="H1581" s="14" t="s">
        <v>7138</v>
      </c>
      <c r="I1581" s="15">
        <v>69</v>
      </c>
      <c r="J1581" s="77">
        <v>4</v>
      </c>
      <c r="K1581" s="92"/>
    </row>
    <row r="1582" spans="1:11" ht="12.5" x14ac:dyDescent="0.25">
      <c r="A1582" s="14" t="s">
        <v>3026</v>
      </c>
      <c r="B1582" s="14" t="s">
        <v>7194</v>
      </c>
      <c r="C1582" s="14" t="s">
        <v>4244</v>
      </c>
      <c r="D1582" s="16">
        <v>45959</v>
      </c>
      <c r="E1582" s="16"/>
      <c r="F1582" s="14" t="s">
        <v>7063</v>
      </c>
      <c r="G1582" s="14" t="s">
        <v>7195</v>
      </c>
      <c r="H1582" s="14" t="s">
        <v>7196</v>
      </c>
      <c r="I1582" s="15">
        <v>69</v>
      </c>
      <c r="J1582" s="77">
        <v>4</v>
      </c>
      <c r="K1582" s="92"/>
    </row>
    <row r="1583" spans="1:11" ht="12.5" x14ac:dyDescent="0.25">
      <c r="A1583" s="14" t="s">
        <v>3026</v>
      </c>
      <c r="B1583" s="14" t="s">
        <v>7239</v>
      </c>
      <c r="C1583" s="14" t="s">
        <v>3701</v>
      </c>
      <c r="D1583" s="16">
        <v>45959</v>
      </c>
      <c r="E1583" s="16"/>
      <c r="F1583" s="14" t="s">
        <v>6974</v>
      </c>
      <c r="G1583" s="14" t="s">
        <v>7240</v>
      </c>
      <c r="H1583" s="14" t="s">
        <v>7241</v>
      </c>
      <c r="I1583" s="15">
        <v>69</v>
      </c>
      <c r="J1583" s="77">
        <v>4</v>
      </c>
      <c r="K1583" s="92"/>
    </row>
    <row r="1584" spans="1:11" ht="12.5" x14ac:dyDescent="0.25">
      <c r="A1584" s="14" t="s">
        <v>3026</v>
      </c>
      <c r="B1584" s="14" t="s">
        <v>7078</v>
      </c>
      <c r="C1584" s="14" t="s">
        <v>7079</v>
      </c>
      <c r="D1584" s="16">
        <v>45959</v>
      </c>
      <c r="E1584" s="16"/>
      <c r="F1584" s="14" t="s">
        <v>7077</v>
      </c>
      <c r="G1584" s="14" t="s">
        <v>7072</v>
      </c>
      <c r="H1584" s="14" t="s">
        <v>5715</v>
      </c>
      <c r="I1584" s="15">
        <v>98</v>
      </c>
      <c r="J1584" s="77">
        <v>4</v>
      </c>
      <c r="K1584" s="92"/>
    </row>
    <row r="1585" spans="1:11" ht="12.5" x14ac:dyDescent="0.25">
      <c r="A1585" s="14" t="s">
        <v>3026</v>
      </c>
      <c r="B1585" s="14" t="s">
        <v>7223</v>
      </c>
      <c r="C1585" s="14" t="s">
        <v>3752</v>
      </c>
      <c r="D1585" s="16">
        <v>45959</v>
      </c>
      <c r="E1585" s="16"/>
      <c r="F1585" s="14" t="s">
        <v>6974</v>
      </c>
      <c r="G1585" s="14" t="s">
        <v>7222</v>
      </c>
      <c r="H1585" s="14" t="s">
        <v>5802</v>
      </c>
      <c r="I1585" s="15">
        <v>98</v>
      </c>
      <c r="J1585" s="77">
        <v>4</v>
      </c>
      <c r="K1585" s="92"/>
    </row>
    <row r="1586" spans="1:11" ht="12.5" x14ac:dyDescent="0.25">
      <c r="A1586" s="14" t="s">
        <v>3026</v>
      </c>
      <c r="B1586" s="14" t="s">
        <v>7274</v>
      </c>
      <c r="C1586" s="14" t="s">
        <v>3629</v>
      </c>
      <c r="D1586" s="16">
        <v>45959</v>
      </c>
      <c r="E1586" s="16"/>
      <c r="F1586" s="14" t="s">
        <v>6974</v>
      </c>
      <c r="G1586" s="14" t="s">
        <v>7275</v>
      </c>
      <c r="H1586" s="14" t="s">
        <v>7276</v>
      </c>
      <c r="I1586" s="15">
        <v>114</v>
      </c>
      <c r="J1586" s="77">
        <v>4</v>
      </c>
      <c r="K1586" s="92"/>
    </row>
    <row r="1587" spans="1:11" ht="12.5" x14ac:dyDescent="0.25">
      <c r="A1587" s="14" t="s">
        <v>3026</v>
      </c>
      <c r="B1587" s="14" t="s">
        <v>7086</v>
      </c>
      <c r="C1587" s="14" t="s">
        <v>7087</v>
      </c>
      <c r="D1587" s="16">
        <v>45959</v>
      </c>
      <c r="E1587" s="16"/>
      <c r="F1587" s="14" t="s">
        <v>7077</v>
      </c>
      <c r="G1587" s="14" t="s">
        <v>5721</v>
      </c>
      <c r="H1587" s="14" t="s">
        <v>5722</v>
      </c>
      <c r="I1587" s="15">
        <v>126</v>
      </c>
      <c r="J1587" s="77">
        <v>4</v>
      </c>
      <c r="K1587" s="92"/>
    </row>
    <row r="1588" spans="1:11" ht="12.5" x14ac:dyDescent="0.25">
      <c r="A1588" s="14" t="s">
        <v>3026</v>
      </c>
      <c r="B1588" s="14" t="s">
        <v>7123</v>
      </c>
      <c r="C1588" s="14" t="s">
        <v>7124</v>
      </c>
      <c r="D1588" s="16">
        <v>45959</v>
      </c>
      <c r="E1588" s="16"/>
      <c r="F1588" s="14" t="s">
        <v>7125</v>
      </c>
      <c r="G1588" s="14" t="s">
        <v>5743</v>
      </c>
      <c r="H1588" s="14" t="s">
        <v>5744</v>
      </c>
      <c r="I1588" s="15">
        <v>126</v>
      </c>
      <c r="J1588" s="77">
        <v>4</v>
      </c>
      <c r="K1588" s="92"/>
    </row>
    <row r="1589" spans="1:11" ht="12.5" x14ac:dyDescent="0.25">
      <c r="A1589" s="14" t="s">
        <v>3026</v>
      </c>
      <c r="B1589" s="14" t="s">
        <v>7189</v>
      </c>
      <c r="C1589" s="14" t="s">
        <v>5422</v>
      </c>
      <c r="D1589" s="16">
        <v>45959</v>
      </c>
      <c r="E1589" s="16"/>
      <c r="F1589" s="14" t="s">
        <v>7125</v>
      </c>
      <c r="G1589" s="14" t="s">
        <v>7187</v>
      </c>
      <c r="H1589" s="14" t="s">
        <v>7188</v>
      </c>
      <c r="I1589" s="15">
        <v>126</v>
      </c>
      <c r="J1589" s="77">
        <v>4</v>
      </c>
      <c r="K1589" s="92"/>
    </row>
    <row r="1590" spans="1:11" ht="12.5" x14ac:dyDescent="0.25">
      <c r="A1590" s="14" t="s">
        <v>3026</v>
      </c>
      <c r="B1590" s="14" t="s">
        <v>7205</v>
      </c>
      <c r="C1590" s="14" t="s">
        <v>3581</v>
      </c>
      <c r="D1590" s="16">
        <v>45959</v>
      </c>
      <c r="E1590" s="16"/>
      <c r="F1590" s="14" t="s">
        <v>6974</v>
      </c>
      <c r="G1590" s="14" t="s">
        <v>5793</v>
      </c>
      <c r="H1590" s="14" t="s">
        <v>5794</v>
      </c>
      <c r="I1590" s="15">
        <v>126</v>
      </c>
      <c r="J1590" s="77">
        <v>4</v>
      </c>
      <c r="K1590" s="92"/>
    </row>
    <row r="1591" spans="1:11" ht="12.5" x14ac:dyDescent="0.25">
      <c r="A1591" s="14" t="s">
        <v>3026</v>
      </c>
      <c r="B1591" s="14" t="s">
        <v>7207</v>
      </c>
      <c r="C1591" s="14" t="s">
        <v>5351</v>
      </c>
      <c r="D1591" s="16">
        <v>45959</v>
      </c>
      <c r="E1591" s="16"/>
      <c r="F1591" s="14" t="s">
        <v>6974</v>
      </c>
      <c r="G1591" s="14" t="s">
        <v>5793</v>
      </c>
      <c r="H1591" s="14" t="s">
        <v>5794</v>
      </c>
      <c r="I1591" s="15">
        <v>126</v>
      </c>
      <c r="J1591" s="77">
        <v>4</v>
      </c>
      <c r="K1591" s="92"/>
    </row>
    <row r="1592" spans="1:11" ht="12.5" x14ac:dyDescent="0.25">
      <c r="A1592" s="14" t="s">
        <v>3026</v>
      </c>
      <c r="B1592" s="14" t="s">
        <v>7217</v>
      </c>
      <c r="C1592" s="14" t="s">
        <v>3752</v>
      </c>
      <c r="D1592" s="16">
        <v>45959</v>
      </c>
      <c r="E1592" s="16"/>
      <c r="F1592" s="14" t="s">
        <v>7125</v>
      </c>
      <c r="G1592" s="14" t="s">
        <v>5797</v>
      </c>
      <c r="H1592" s="14" t="s">
        <v>5798</v>
      </c>
      <c r="I1592" s="15">
        <v>126</v>
      </c>
      <c r="J1592" s="77">
        <v>4</v>
      </c>
      <c r="K1592" s="92"/>
    </row>
    <row r="1593" spans="1:11" ht="12.5" x14ac:dyDescent="0.25">
      <c r="A1593" s="14" t="s">
        <v>3026</v>
      </c>
      <c r="B1593" s="14" t="s">
        <v>7235</v>
      </c>
      <c r="C1593" s="14" t="s">
        <v>3752</v>
      </c>
      <c r="D1593" s="16">
        <v>45959</v>
      </c>
      <c r="E1593" s="16"/>
      <c r="F1593" s="14" t="s">
        <v>7077</v>
      </c>
      <c r="G1593" s="14" t="s">
        <v>5732</v>
      </c>
      <c r="H1593" s="14" t="s">
        <v>5733</v>
      </c>
      <c r="I1593" s="15">
        <v>126</v>
      </c>
      <c r="J1593" s="77">
        <v>4</v>
      </c>
      <c r="K1593" s="92"/>
    </row>
    <row r="1594" spans="1:11" ht="12.5" x14ac:dyDescent="0.25">
      <c r="A1594" s="14" t="s">
        <v>3026</v>
      </c>
      <c r="B1594" s="14" t="s">
        <v>7251</v>
      </c>
      <c r="C1594" s="14" t="s">
        <v>5654</v>
      </c>
      <c r="D1594" s="16">
        <v>45959</v>
      </c>
      <c r="E1594" s="16"/>
      <c r="F1594" s="14" t="s">
        <v>6974</v>
      </c>
      <c r="G1594" s="14" t="s">
        <v>5576</v>
      </c>
      <c r="H1594" s="14" t="s">
        <v>5577</v>
      </c>
      <c r="I1594" s="15">
        <v>126</v>
      </c>
      <c r="J1594" s="77">
        <v>4</v>
      </c>
      <c r="K1594" s="92"/>
    </row>
    <row r="1595" spans="1:11" ht="12.5" x14ac:dyDescent="0.25">
      <c r="A1595" s="14" t="s">
        <v>3026</v>
      </c>
      <c r="B1595" s="14" t="s">
        <v>7268</v>
      </c>
      <c r="C1595" s="14" t="s">
        <v>7269</v>
      </c>
      <c r="D1595" s="16">
        <v>45959</v>
      </c>
      <c r="E1595" s="16"/>
      <c r="F1595" s="14" t="s">
        <v>6974</v>
      </c>
      <c r="G1595" s="14" t="s">
        <v>7270</v>
      </c>
      <c r="H1595" s="14" t="s">
        <v>7271</v>
      </c>
      <c r="I1595" s="15">
        <v>138</v>
      </c>
      <c r="J1595" s="77">
        <v>4</v>
      </c>
      <c r="K1595" s="92"/>
    </row>
    <row r="1596" spans="1:11" ht="12.5" x14ac:dyDescent="0.25">
      <c r="A1596" s="14" t="s">
        <v>3026</v>
      </c>
      <c r="B1596" s="14" t="s">
        <v>7214</v>
      </c>
      <c r="C1596" s="14" t="s">
        <v>6441</v>
      </c>
      <c r="D1596" s="16">
        <v>45959</v>
      </c>
      <c r="E1596" s="16"/>
      <c r="F1596" s="14" t="s">
        <v>6974</v>
      </c>
      <c r="G1596" s="14" t="s">
        <v>7215</v>
      </c>
      <c r="H1596" s="14" t="s">
        <v>7216</v>
      </c>
      <c r="I1596" s="15">
        <v>146</v>
      </c>
      <c r="J1596" s="77">
        <v>4</v>
      </c>
      <c r="K1596" s="92"/>
    </row>
    <row r="1597" spans="1:11" ht="12.5" x14ac:dyDescent="0.25">
      <c r="A1597" s="14" t="s">
        <v>3026</v>
      </c>
      <c r="B1597" s="14" t="s">
        <v>7049</v>
      </c>
      <c r="C1597" s="14" t="s">
        <v>7050</v>
      </c>
      <c r="D1597" s="16">
        <v>45959</v>
      </c>
      <c r="E1597" s="16"/>
      <c r="F1597" s="14" t="s">
        <v>7051</v>
      </c>
      <c r="G1597" s="14" t="s">
        <v>5698</v>
      </c>
      <c r="H1597" s="14" t="s">
        <v>5699</v>
      </c>
      <c r="I1597" s="15">
        <v>164</v>
      </c>
      <c r="J1597" s="77">
        <v>4</v>
      </c>
      <c r="K1597" s="92"/>
    </row>
    <row r="1598" spans="1:11" ht="12.5" x14ac:dyDescent="0.25">
      <c r="A1598" s="14" t="s">
        <v>3026</v>
      </c>
      <c r="B1598" s="14" t="s">
        <v>7056</v>
      </c>
      <c r="C1598" s="14" t="s">
        <v>6699</v>
      </c>
      <c r="D1598" s="16">
        <v>45959</v>
      </c>
      <c r="E1598" s="16"/>
      <c r="F1598" s="14" t="s">
        <v>7057</v>
      </c>
      <c r="G1598" s="14" t="s">
        <v>7058</v>
      </c>
      <c r="H1598" s="14" t="s">
        <v>7059</v>
      </c>
      <c r="I1598" s="15">
        <v>164</v>
      </c>
      <c r="J1598" s="77">
        <v>4</v>
      </c>
      <c r="K1598" s="92"/>
    </row>
    <row r="1599" spans="1:11" ht="12.5" x14ac:dyDescent="0.25">
      <c r="A1599" s="14" t="s">
        <v>3026</v>
      </c>
      <c r="B1599" s="14" t="s">
        <v>7144</v>
      </c>
      <c r="C1599" s="14" t="s">
        <v>7145</v>
      </c>
      <c r="D1599" s="16">
        <v>45959</v>
      </c>
      <c r="E1599" s="16"/>
      <c r="F1599" s="14" t="s">
        <v>7146</v>
      </c>
      <c r="G1599" s="14" t="s">
        <v>3844</v>
      </c>
      <c r="H1599" s="14" t="s">
        <v>3845</v>
      </c>
      <c r="I1599" s="15">
        <v>164</v>
      </c>
      <c r="J1599" s="77">
        <v>4</v>
      </c>
      <c r="K1599" s="92"/>
    </row>
    <row r="1600" spans="1:11" ht="12.5" x14ac:dyDescent="0.25">
      <c r="A1600" s="14" t="s">
        <v>3026</v>
      </c>
      <c r="B1600" s="14" t="s">
        <v>7147</v>
      </c>
      <c r="C1600" s="14" t="s">
        <v>3929</v>
      </c>
      <c r="D1600" s="16">
        <v>45959</v>
      </c>
      <c r="E1600" s="16"/>
      <c r="F1600" s="14" t="s">
        <v>6974</v>
      </c>
      <c r="G1600" s="14" t="s">
        <v>5767</v>
      </c>
      <c r="H1600" s="14" t="s">
        <v>5768</v>
      </c>
      <c r="I1600" s="15">
        <v>164</v>
      </c>
      <c r="J1600" s="77">
        <v>4</v>
      </c>
      <c r="K1600" s="92"/>
    </row>
    <row r="1601" spans="1:11" ht="12.5" x14ac:dyDescent="0.25">
      <c r="A1601" s="14" t="s">
        <v>3026</v>
      </c>
      <c r="B1601" s="14" t="s">
        <v>7152</v>
      </c>
      <c r="C1601" s="14" t="s">
        <v>7153</v>
      </c>
      <c r="D1601" s="16">
        <v>45959</v>
      </c>
      <c r="E1601" s="16"/>
      <c r="F1601" s="14" t="s">
        <v>7055</v>
      </c>
      <c r="G1601" s="14" t="s">
        <v>5772</v>
      </c>
      <c r="H1601" s="14" t="s">
        <v>5773</v>
      </c>
      <c r="I1601" s="15">
        <v>164</v>
      </c>
      <c r="J1601" s="77">
        <v>5</v>
      </c>
      <c r="K1601" s="92"/>
    </row>
    <row r="1602" spans="1:11" ht="12.5" x14ac:dyDescent="0.25">
      <c r="A1602" s="14" t="s">
        <v>3026</v>
      </c>
      <c r="B1602" s="14" t="s">
        <v>7181</v>
      </c>
      <c r="C1602" s="14" t="s">
        <v>3674</v>
      </c>
      <c r="D1602" s="16">
        <v>45959</v>
      </c>
      <c r="E1602" s="16"/>
      <c r="F1602" s="14" t="s">
        <v>6974</v>
      </c>
      <c r="G1602" s="14" t="s">
        <v>7179</v>
      </c>
      <c r="H1602" s="14" t="s">
        <v>7180</v>
      </c>
      <c r="I1602" s="15">
        <v>164</v>
      </c>
      <c r="J1602" s="77">
        <v>4</v>
      </c>
      <c r="K1602" s="92"/>
    </row>
    <row r="1603" spans="1:11" ht="12.5" x14ac:dyDescent="0.25">
      <c r="A1603" s="14" t="s">
        <v>3026</v>
      </c>
      <c r="B1603" s="14" t="s">
        <v>7209</v>
      </c>
      <c r="C1603" s="14" t="s">
        <v>5770</v>
      </c>
      <c r="D1603" s="16">
        <v>45959</v>
      </c>
      <c r="E1603" s="16"/>
      <c r="F1603" s="14" t="s">
        <v>7210</v>
      </c>
      <c r="G1603" s="14" t="s">
        <v>5711</v>
      </c>
      <c r="H1603" s="14" t="s">
        <v>5712</v>
      </c>
      <c r="I1603" s="15">
        <v>164</v>
      </c>
      <c r="J1603" s="77">
        <v>4</v>
      </c>
      <c r="K1603" s="92"/>
    </row>
    <row r="1604" spans="1:11" ht="12.5" x14ac:dyDescent="0.25">
      <c r="A1604" s="14" t="s">
        <v>3026</v>
      </c>
      <c r="B1604" s="14" t="s">
        <v>7151</v>
      </c>
      <c r="C1604" s="14" t="s">
        <v>6237</v>
      </c>
      <c r="D1604" s="16">
        <v>45959</v>
      </c>
      <c r="E1604" s="16"/>
      <c r="F1604" s="14" t="s">
        <v>6974</v>
      </c>
      <c r="G1604" s="14" t="s">
        <v>7149</v>
      </c>
      <c r="H1604" s="14" t="s">
        <v>7150</v>
      </c>
      <c r="I1604" s="15">
        <v>171</v>
      </c>
      <c r="J1604" s="77">
        <v>4</v>
      </c>
      <c r="K1604" s="92"/>
    </row>
    <row r="1605" spans="1:11" ht="12.5" x14ac:dyDescent="0.25">
      <c r="A1605" s="14" t="s">
        <v>3026</v>
      </c>
      <c r="B1605" s="14" t="s">
        <v>7242</v>
      </c>
      <c r="C1605" s="14" t="s">
        <v>5607</v>
      </c>
      <c r="D1605" s="16">
        <v>45959</v>
      </c>
      <c r="E1605" s="16"/>
      <c r="F1605" s="14" t="s">
        <v>6974</v>
      </c>
      <c r="G1605" s="14" t="s">
        <v>5820</v>
      </c>
      <c r="H1605" s="14" t="s">
        <v>5821</v>
      </c>
      <c r="I1605" s="15">
        <v>195</v>
      </c>
      <c r="J1605" s="77">
        <v>4</v>
      </c>
      <c r="K1605" s="92"/>
    </row>
    <row r="1606" spans="1:11" ht="12.5" x14ac:dyDescent="0.25">
      <c r="A1606" s="14" t="s">
        <v>3026</v>
      </c>
      <c r="B1606" s="14" t="s">
        <v>7047</v>
      </c>
      <c r="C1606" s="14" t="s">
        <v>6721</v>
      </c>
      <c r="D1606" s="16">
        <v>45959</v>
      </c>
      <c r="E1606" s="16"/>
      <c r="F1606" s="14" t="s">
        <v>7048</v>
      </c>
      <c r="G1606" s="14" t="s">
        <v>5698</v>
      </c>
      <c r="H1606" s="14" t="s">
        <v>5699</v>
      </c>
      <c r="I1606" s="15">
        <v>201</v>
      </c>
      <c r="J1606" s="77">
        <v>4</v>
      </c>
      <c r="K1606" s="92"/>
    </row>
    <row r="1607" spans="1:11" ht="12.5" x14ac:dyDescent="0.25">
      <c r="A1607" s="14" t="s">
        <v>3026</v>
      </c>
      <c r="B1607" s="14" t="s">
        <v>7060</v>
      </c>
      <c r="C1607" s="14" t="s">
        <v>7061</v>
      </c>
      <c r="D1607" s="16">
        <v>45959</v>
      </c>
      <c r="E1607" s="16"/>
      <c r="F1607" s="14" t="s">
        <v>7057</v>
      </c>
      <c r="G1607" s="14" t="s">
        <v>7058</v>
      </c>
      <c r="H1607" s="14" t="s">
        <v>7059</v>
      </c>
      <c r="I1607" s="15">
        <v>201</v>
      </c>
      <c r="J1607" s="77">
        <v>4</v>
      </c>
      <c r="K1607" s="92"/>
    </row>
    <row r="1608" spans="1:11" ht="12.5" x14ac:dyDescent="0.25">
      <c r="A1608" s="14" t="s">
        <v>3026</v>
      </c>
      <c r="B1608" s="14" t="s">
        <v>7154</v>
      </c>
      <c r="C1608" s="14" t="s">
        <v>7155</v>
      </c>
      <c r="D1608" s="16">
        <v>45959</v>
      </c>
      <c r="E1608" s="16"/>
      <c r="F1608" s="14" t="s">
        <v>7055</v>
      </c>
      <c r="G1608" s="14" t="s">
        <v>5772</v>
      </c>
      <c r="H1608" s="14" t="s">
        <v>5773</v>
      </c>
      <c r="I1608" s="15">
        <v>201</v>
      </c>
      <c r="J1608" s="77">
        <v>5</v>
      </c>
      <c r="K1608" s="92"/>
    </row>
    <row r="1609" spans="1:11" ht="12.5" x14ac:dyDescent="0.25">
      <c r="A1609" s="14" t="s">
        <v>3026</v>
      </c>
      <c r="B1609" s="14" t="s">
        <v>7164</v>
      </c>
      <c r="C1609" s="14" t="s">
        <v>4281</v>
      </c>
      <c r="D1609" s="16">
        <v>45959</v>
      </c>
      <c r="E1609" s="16"/>
      <c r="F1609" s="14" t="s">
        <v>7055</v>
      </c>
      <c r="G1609" s="14" t="s">
        <v>7162</v>
      </c>
      <c r="H1609" s="14" t="s">
        <v>7163</v>
      </c>
      <c r="I1609" s="15">
        <v>201</v>
      </c>
      <c r="J1609" s="77">
        <v>5</v>
      </c>
      <c r="K1609" s="92"/>
    </row>
    <row r="1610" spans="1:11" ht="12.5" x14ac:dyDescent="0.25">
      <c r="A1610" s="14" t="s">
        <v>3026</v>
      </c>
      <c r="B1610" s="14" t="s">
        <v>7170</v>
      </c>
      <c r="C1610" s="14" t="s">
        <v>3929</v>
      </c>
      <c r="D1610" s="16">
        <v>45959</v>
      </c>
      <c r="E1610" s="16"/>
      <c r="F1610" s="14" t="s">
        <v>7055</v>
      </c>
      <c r="G1610" s="14" t="s">
        <v>7171</v>
      </c>
      <c r="H1610" s="14" t="s">
        <v>7172</v>
      </c>
      <c r="I1610" s="15">
        <v>201</v>
      </c>
      <c r="J1610" s="77">
        <v>4</v>
      </c>
      <c r="K1610" s="92"/>
    </row>
    <row r="1611" spans="1:11" ht="12.5" x14ac:dyDescent="0.25">
      <c r="A1611" s="14" t="s">
        <v>3026</v>
      </c>
      <c r="B1611" s="14" t="s">
        <v>7178</v>
      </c>
      <c r="C1611" s="14" t="s">
        <v>3671</v>
      </c>
      <c r="D1611" s="16">
        <v>45959</v>
      </c>
      <c r="E1611" s="16"/>
      <c r="F1611" s="14" t="s">
        <v>6974</v>
      </c>
      <c r="G1611" s="14" t="s">
        <v>7179</v>
      </c>
      <c r="H1611" s="14" t="s">
        <v>7180</v>
      </c>
      <c r="I1611" s="15">
        <v>201</v>
      </c>
      <c r="J1611" s="77">
        <v>4</v>
      </c>
      <c r="K1611" s="92"/>
    </row>
    <row r="1612" spans="1:11" ht="12.5" x14ac:dyDescent="0.25">
      <c r="A1612" s="14" t="s">
        <v>3026</v>
      </c>
      <c r="B1612" s="14" t="s">
        <v>7211</v>
      </c>
      <c r="C1612" s="14" t="s">
        <v>3575</v>
      </c>
      <c r="D1612" s="16">
        <v>45959</v>
      </c>
      <c r="E1612" s="16"/>
      <c r="F1612" s="14" t="s">
        <v>7210</v>
      </c>
      <c r="G1612" s="14" t="s">
        <v>5711</v>
      </c>
      <c r="H1612" s="14" t="s">
        <v>5712</v>
      </c>
      <c r="I1612" s="15">
        <v>201</v>
      </c>
      <c r="J1612" s="77">
        <v>4</v>
      </c>
      <c r="K1612" s="92"/>
    </row>
    <row r="1613" spans="1:11" ht="12.5" x14ac:dyDescent="0.25">
      <c r="A1613" s="14" t="s">
        <v>3026</v>
      </c>
      <c r="B1613" s="14" t="s">
        <v>7253</v>
      </c>
      <c r="C1613" s="14" t="s">
        <v>7254</v>
      </c>
      <c r="D1613" s="16">
        <v>45959</v>
      </c>
      <c r="E1613" s="16"/>
      <c r="F1613" s="14" t="s">
        <v>7255</v>
      </c>
      <c r="G1613" s="14" t="s">
        <v>5833</v>
      </c>
      <c r="H1613" s="14" t="s">
        <v>5834</v>
      </c>
      <c r="I1613" s="15">
        <v>210</v>
      </c>
      <c r="J1613" s="77">
        <v>4</v>
      </c>
      <c r="K1613" s="92"/>
    </row>
    <row r="1614" spans="1:11" ht="12.5" x14ac:dyDescent="0.25">
      <c r="A1614" s="14" t="s">
        <v>3026</v>
      </c>
      <c r="B1614" s="14" t="s">
        <v>7252</v>
      </c>
      <c r="C1614" s="14" t="s">
        <v>4908</v>
      </c>
      <c r="D1614" s="16">
        <v>45959</v>
      </c>
      <c r="E1614" s="16"/>
      <c r="F1614" s="14" t="s">
        <v>6974</v>
      </c>
      <c r="G1614" s="14" t="s">
        <v>5579</v>
      </c>
      <c r="H1614" s="14" t="s">
        <v>5580</v>
      </c>
      <c r="I1614" s="15">
        <v>232</v>
      </c>
      <c r="J1614" s="77">
        <v>4</v>
      </c>
      <c r="K1614" s="92"/>
    </row>
    <row r="1615" spans="1:11" ht="12.5" x14ac:dyDescent="0.25">
      <c r="A1615" s="14" t="s">
        <v>3026</v>
      </c>
      <c r="B1615" s="14" t="s">
        <v>7043</v>
      </c>
      <c r="C1615" s="14" t="s">
        <v>7044</v>
      </c>
      <c r="D1615" s="16">
        <v>45959</v>
      </c>
      <c r="E1615" s="16"/>
      <c r="F1615" s="14" t="s">
        <v>7045</v>
      </c>
      <c r="G1615" s="14" t="s">
        <v>5693</v>
      </c>
      <c r="H1615" s="14" t="s">
        <v>5694</v>
      </c>
      <c r="I1615" s="15">
        <v>236</v>
      </c>
      <c r="J1615" s="77">
        <v>4</v>
      </c>
      <c r="K1615" s="92"/>
    </row>
    <row r="1616" spans="1:11" ht="12.5" x14ac:dyDescent="0.25">
      <c r="A1616" s="14" t="s">
        <v>3026</v>
      </c>
      <c r="B1616" s="14" t="s">
        <v>7097</v>
      </c>
      <c r="C1616" s="14" t="s">
        <v>7098</v>
      </c>
      <c r="D1616" s="16">
        <v>45959</v>
      </c>
      <c r="E1616" s="16"/>
      <c r="F1616" s="14" t="s">
        <v>7099</v>
      </c>
      <c r="G1616" s="14" t="s">
        <v>5727</v>
      </c>
      <c r="H1616" s="14" t="s">
        <v>5728</v>
      </c>
      <c r="I1616" s="15">
        <v>236</v>
      </c>
      <c r="J1616" s="77">
        <v>4</v>
      </c>
      <c r="K1616" s="92"/>
    </row>
    <row r="1617" spans="1:11" ht="12.5" x14ac:dyDescent="0.25">
      <c r="A1617" s="14" t="s">
        <v>3026</v>
      </c>
      <c r="B1617" s="14" t="s">
        <v>7107</v>
      </c>
      <c r="C1617" s="14" t="s">
        <v>7108</v>
      </c>
      <c r="D1617" s="16">
        <v>45959</v>
      </c>
      <c r="E1617" s="16"/>
      <c r="F1617" s="14" t="s">
        <v>7045</v>
      </c>
      <c r="G1617" s="14" t="s">
        <v>5736</v>
      </c>
      <c r="H1617" s="14" t="s">
        <v>5737</v>
      </c>
      <c r="I1617" s="15">
        <v>236</v>
      </c>
      <c r="J1617" s="77">
        <v>4</v>
      </c>
      <c r="K1617" s="92"/>
    </row>
    <row r="1618" spans="1:11" ht="12.5" x14ac:dyDescent="0.25">
      <c r="A1618" s="14" t="s">
        <v>3026</v>
      </c>
      <c r="B1618" s="14" t="s">
        <v>7109</v>
      </c>
      <c r="C1618" s="14" t="s">
        <v>7110</v>
      </c>
      <c r="D1618" s="16">
        <v>45959</v>
      </c>
      <c r="E1618" s="16"/>
      <c r="F1618" s="14" t="s">
        <v>7045</v>
      </c>
      <c r="G1618" s="14" t="s">
        <v>5736</v>
      </c>
      <c r="H1618" s="14" t="s">
        <v>5737</v>
      </c>
      <c r="I1618" s="15">
        <v>236</v>
      </c>
      <c r="J1618" s="77">
        <v>4</v>
      </c>
      <c r="K1618" s="92"/>
    </row>
    <row r="1619" spans="1:11" ht="12.5" x14ac:dyDescent="0.25">
      <c r="A1619" s="14" t="s">
        <v>3026</v>
      </c>
      <c r="B1619" s="14" t="s">
        <v>7267</v>
      </c>
      <c r="C1619" s="14" t="s">
        <v>5259</v>
      </c>
      <c r="D1619" s="16">
        <v>45959</v>
      </c>
      <c r="E1619" s="16"/>
      <c r="F1619" s="14" t="s">
        <v>7099</v>
      </c>
      <c r="G1619" s="14" t="s">
        <v>7265</v>
      </c>
      <c r="H1619" s="14" t="s">
        <v>7266</v>
      </c>
      <c r="I1619" s="15">
        <v>236</v>
      </c>
      <c r="J1619" s="77">
        <v>4</v>
      </c>
      <c r="K1619" s="92"/>
    </row>
    <row r="1620" spans="1:11" ht="12.5" x14ac:dyDescent="0.25">
      <c r="A1620" s="14" t="s">
        <v>3026</v>
      </c>
      <c r="B1620" s="14" t="s">
        <v>7258</v>
      </c>
      <c r="C1620" s="14" t="s">
        <v>3575</v>
      </c>
      <c r="D1620" s="16">
        <v>45959</v>
      </c>
      <c r="E1620" s="16"/>
      <c r="F1620" s="14" t="s">
        <v>7259</v>
      </c>
      <c r="G1620" s="14" t="s">
        <v>5750</v>
      </c>
      <c r="H1620" s="14" t="s">
        <v>5751</v>
      </c>
      <c r="I1620" s="15">
        <v>252</v>
      </c>
      <c r="J1620" s="77">
        <v>4</v>
      </c>
      <c r="K1620" s="92"/>
    </row>
    <row r="1621" spans="1:11" ht="12.5" x14ac:dyDescent="0.25">
      <c r="A1621" s="14" t="s">
        <v>3026</v>
      </c>
      <c r="B1621" s="14" t="s">
        <v>7121</v>
      </c>
      <c r="C1621" s="14" t="s">
        <v>7122</v>
      </c>
      <c r="D1621" s="16">
        <v>45959</v>
      </c>
      <c r="E1621" s="16"/>
      <c r="F1621" s="14" t="s">
        <v>7077</v>
      </c>
      <c r="G1621" s="14" t="s">
        <v>5743</v>
      </c>
      <c r="H1621" s="14" t="s">
        <v>5744</v>
      </c>
      <c r="I1621" s="15">
        <v>258</v>
      </c>
      <c r="J1621" s="77">
        <v>4</v>
      </c>
      <c r="K1621" s="92"/>
    </row>
    <row r="1622" spans="1:11" ht="12.5" x14ac:dyDescent="0.25">
      <c r="A1622" s="14" t="s">
        <v>3026</v>
      </c>
      <c r="B1622" s="14" t="s">
        <v>7175</v>
      </c>
      <c r="C1622" s="14" t="s">
        <v>3674</v>
      </c>
      <c r="D1622" s="16">
        <v>45959</v>
      </c>
      <c r="E1622" s="16"/>
      <c r="F1622" s="14" t="s">
        <v>6974</v>
      </c>
      <c r="G1622" s="14" t="s">
        <v>5787</v>
      </c>
      <c r="H1622" s="14" t="s">
        <v>5788</v>
      </c>
      <c r="I1622" s="15">
        <v>258</v>
      </c>
      <c r="J1622" s="77">
        <v>4</v>
      </c>
      <c r="K1622" s="92"/>
    </row>
    <row r="1623" spans="1:11" ht="12.5" x14ac:dyDescent="0.25">
      <c r="A1623" s="14" t="s">
        <v>3026</v>
      </c>
      <c r="B1623" s="14" t="s">
        <v>7190</v>
      </c>
      <c r="C1623" s="14" t="s">
        <v>5575</v>
      </c>
      <c r="D1623" s="16">
        <v>45959</v>
      </c>
      <c r="E1623" s="16"/>
      <c r="F1623" s="14" t="s">
        <v>7063</v>
      </c>
      <c r="G1623" s="14" t="s">
        <v>7191</v>
      </c>
      <c r="H1623" s="14" t="s">
        <v>7192</v>
      </c>
      <c r="I1623" s="15">
        <v>258</v>
      </c>
      <c r="J1623" s="77">
        <v>4</v>
      </c>
      <c r="K1623" s="92"/>
    </row>
    <row r="1624" spans="1:11" ht="12.5" x14ac:dyDescent="0.25">
      <c r="A1624" s="14" t="s">
        <v>3026</v>
      </c>
      <c r="B1624" s="14" t="s">
        <v>7206</v>
      </c>
      <c r="C1624" s="14" t="s">
        <v>5482</v>
      </c>
      <c r="D1624" s="16">
        <v>45959</v>
      </c>
      <c r="E1624" s="16"/>
      <c r="F1624" s="14" t="s">
        <v>6974</v>
      </c>
      <c r="G1624" s="14" t="s">
        <v>5793</v>
      </c>
      <c r="H1624" s="14" t="s">
        <v>5794</v>
      </c>
      <c r="I1624" s="15">
        <v>258</v>
      </c>
      <c r="J1624" s="77">
        <v>4</v>
      </c>
      <c r="K1624" s="92"/>
    </row>
    <row r="1625" spans="1:11" ht="12.5" x14ac:dyDescent="0.25">
      <c r="A1625" s="14" t="s">
        <v>3026</v>
      </c>
      <c r="B1625" s="14" t="s">
        <v>7221</v>
      </c>
      <c r="C1625" s="14" t="s">
        <v>5804</v>
      </c>
      <c r="D1625" s="16">
        <v>45959</v>
      </c>
      <c r="E1625" s="16"/>
      <c r="F1625" s="14" t="s">
        <v>6974</v>
      </c>
      <c r="G1625" s="14" t="s">
        <v>7222</v>
      </c>
      <c r="H1625" s="14" t="s">
        <v>5802</v>
      </c>
      <c r="I1625" s="15">
        <v>258</v>
      </c>
      <c r="J1625" s="77">
        <v>4</v>
      </c>
      <c r="K1625" s="92"/>
    </row>
    <row r="1626" spans="1:11" ht="12.5" x14ac:dyDescent="0.25">
      <c r="A1626" s="14" t="s">
        <v>3026</v>
      </c>
      <c r="B1626" s="14" t="s">
        <v>7233</v>
      </c>
      <c r="C1626" s="14" t="s">
        <v>6392</v>
      </c>
      <c r="D1626" s="16">
        <v>45959</v>
      </c>
      <c r="E1626" s="16"/>
      <c r="F1626" s="14" t="s">
        <v>7077</v>
      </c>
      <c r="G1626" s="14" t="s">
        <v>5732</v>
      </c>
      <c r="H1626" s="14" t="s">
        <v>5733</v>
      </c>
      <c r="I1626" s="15">
        <v>258</v>
      </c>
      <c r="J1626" s="77">
        <v>4</v>
      </c>
      <c r="K1626" s="92"/>
    </row>
    <row r="1627" spans="1:11" ht="12.5" x14ac:dyDescent="0.25">
      <c r="A1627" s="14" t="s">
        <v>3026</v>
      </c>
      <c r="B1627" s="14" t="s">
        <v>7236</v>
      </c>
      <c r="C1627" s="14" t="s">
        <v>3581</v>
      </c>
      <c r="D1627" s="16">
        <v>45959</v>
      </c>
      <c r="E1627" s="16"/>
      <c r="F1627" s="14" t="s">
        <v>6974</v>
      </c>
      <c r="G1627" s="14" t="s">
        <v>7237</v>
      </c>
      <c r="H1627" s="14" t="s">
        <v>7238</v>
      </c>
      <c r="I1627" s="15">
        <v>258</v>
      </c>
      <c r="J1627" s="77">
        <v>4</v>
      </c>
      <c r="K1627" s="92"/>
    </row>
    <row r="1628" spans="1:11" ht="12.5" x14ac:dyDescent="0.25">
      <c r="A1628" s="14" t="s">
        <v>3026</v>
      </c>
      <c r="B1628" s="14" t="s">
        <v>7244</v>
      </c>
      <c r="C1628" s="14" t="s">
        <v>6425</v>
      </c>
      <c r="D1628" s="16">
        <v>45959</v>
      </c>
      <c r="E1628" s="16"/>
      <c r="F1628" s="14" t="s">
        <v>6974</v>
      </c>
      <c r="G1628" s="14" t="s">
        <v>7245</v>
      </c>
      <c r="H1628" s="14" t="s">
        <v>7246</v>
      </c>
      <c r="I1628" s="15">
        <v>258</v>
      </c>
      <c r="J1628" s="77">
        <v>4</v>
      </c>
      <c r="K1628" s="92"/>
    </row>
    <row r="1629" spans="1:11" ht="12.5" x14ac:dyDescent="0.25">
      <c r="A1629" s="14" t="s">
        <v>3026</v>
      </c>
      <c r="B1629" s="14" t="s">
        <v>7247</v>
      </c>
      <c r="C1629" s="14" t="s">
        <v>4586</v>
      </c>
      <c r="D1629" s="16">
        <v>45959</v>
      </c>
      <c r="E1629" s="16"/>
      <c r="F1629" s="14" t="s">
        <v>6974</v>
      </c>
      <c r="G1629" s="14" t="s">
        <v>5826</v>
      </c>
      <c r="H1629" s="14" t="s">
        <v>5827</v>
      </c>
      <c r="I1629" s="15">
        <v>258</v>
      </c>
      <c r="J1629" s="77">
        <v>4</v>
      </c>
      <c r="K1629" s="92"/>
    </row>
    <row r="1630" spans="1:11" ht="12.5" x14ac:dyDescent="0.25">
      <c r="A1630" s="14" t="s">
        <v>3026</v>
      </c>
      <c r="B1630" s="14" t="s">
        <v>7260</v>
      </c>
      <c r="C1630" s="14" t="s">
        <v>7213</v>
      </c>
      <c r="D1630" s="16">
        <v>45959</v>
      </c>
      <c r="E1630" s="16"/>
      <c r="F1630" s="14" t="s">
        <v>7257</v>
      </c>
      <c r="G1630" s="14" t="s">
        <v>5750</v>
      </c>
      <c r="H1630" s="14" t="s">
        <v>5751</v>
      </c>
      <c r="I1630" s="15">
        <v>258</v>
      </c>
      <c r="J1630" s="77">
        <v>4</v>
      </c>
      <c r="K1630" s="92"/>
    </row>
    <row r="1631" spans="1:11" ht="12.5" x14ac:dyDescent="0.25">
      <c r="A1631" s="14" t="s">
        <v>3026</v>
      </c>
      <c r="B1631" s="14" t="s">
        <v>7714</v>
      </c>
      <c r="C1631" s="14" t="s">
        <v>7715</v>
      </c>
      <c r="D1631" s="16">
        <v>45959</v>
      </c>
      <c r="E1631" s="16"/>
      <c r="F1631" s="14" t="s">
        <v>7716</v>
      </c>
      <c r="G1631" s="14" t="s">
        <v>5743</v>
      </c>
      <c r="H1631" s="14" t="s">
        <v>5744</v>
      </c>
      <c r="I1631" s="15">
        <v>258</v>
      </c>
      <c r="J1631" s="77">
        <v>5</v>
      </c>
      <c r="K1631" s="92"/>
    </row>
    <row r="1632" spans="1:11" ht="12.5" x14ac:dyDescent="0.25">
      <c r="A1632" s="14" t="s">
        <v>3026</v>
      </c>
      <c r="B1632" s="14" t="s">
        <v>7717</v>
      </c>
      <c r="C1632" s="14" t="s">
        <v>7718</v>
      </c>
      <c r="D1632" s="16">
        <v>45959</v>
      </c>
      <c r="E1632" s="16"/>
      <c r="F1632" s="14" t="s">
        <v>7719</v>
      </c>
      <c r="G1632" s="14" t="s">
        <v>5743</v>
      </c>
      <c r="H1632" s="14" t="s">
        <v>5744</v>
      </c>
      <c r="I1632" s="15">
        <v>258</v>
      </c>
      <c r="J1632" s="77">
        <v>5</v>
      </c>
      <c r="K1632" s="92"/>
    </row>
    <row r="1633" spans="1:11" ht="12.5" x14ac:dyDescent="0.25">
      <c r="A1633" s="14" t="s">
        <v>3026</v>
      </c>
      <c r="B1633" s="14" t="s">
        <v>7141</v>
      </c>
      <c r="C1633" s="14" t="s">
        <v>7142</v>
      </c>
      <c r="D1633" s="16">
        <v>45959</v>
      </c>
      <c r="E1633" s="16"/>
      <c r="F1633" s="14" t="s">
        <v>7143</v>
      </c>
      <c r="G1633" s="14" t="s">
        <v>5698</v>
      </c>
      <c r="H1633" s="14" t="s">
        <v>5699</v>
      </c>
      <c r="I1633" s="15">
        <v>296</v>
      </c>
      <c r="J1633" s="77">
        <v>4</v>
      </c>
      <c r="K1633" s="92"/>
    </row>
    <row r="1634" spans="1:11" ht="12.5" x14ac:dyDescent="0.25">
      <c r="A1634" s="14" t="s">
        <v>3026</v>
      </c>
      <c r="B1634" s="14" t="s">
        <v>7158</v>
      </c>
      <c r="C1634" s="14" t="s">
        <v>7159</v>
      </c>
      <c r="D1634" s="16">
        <v>45959</v>
      </c>
      <c r="E1634" s="16"/>
      <c r="F1634" s="14" t="s">
        <v>7055</v>
      </c>
      <c r="G1634" s="14" t="s">
        <v>5772</v>
      </c>
      <c r="H1634" s="14" t="s">
        <v>5773</v>
      </c>
      <c r="I1634" s="15">
        <v>296</v>
      </c>
      <c r="J1634" s="77">
        <v>5</v>
      </c>
      <c r="K1634" s="92"/>
    </row>
    <row r="1635" spans="1:11" ht="12.5" x14ac:dyDescent="0.25">
      <c r="A1635" s="14" t="s">
        <v>3026</v>
      </c>
      <c r="B1635" s="14" t="s">
        <v>7161</v>
      </c>
      <c r="C1635" s="14" t="s">
        <v>6416</v>
      </c>
      <c r="D1635" s="16">
        <v>45959</v>
      </c>
      <c r="E1635" s="16"/>
      <c r="F1635" s="14" t="s">
        <v>7055</v>
      </c>
      <c r="G1635" s="14" t="s">
        <v>7162</v>
      </c>
      <c r="H1635" s="14" t="s">
        <v>7163</v>
      </c>
      <c r="I1635" s="15">
        <v>296</v>
      </c>
      <c r="J1635" s="77">
        <v>5</v>
      </c>
      <c r="K1635" s="92"/>
    </row>
    <row r="1636" spans="1:11" ht="12.5" x14ac:dyDescent="0.25">
      <c r="A1636" s="14" t="s">
        <v>3026</v>
      </c>
      <c r="B1636" s="14" t="s">
        <v>7174</v>
      </c>
      <c r="C1636" s="14" t="s">
        <v>3588</v>
      </c>
      <c r="D1636" s="16">
        <v>45959</v>
      </c>
      <c r="E1636" s="16"/>
      <c r="F1636" s="14" t="s">
        <v>7055</v>
      </c>
      <c r="G1636" s="14" t="s">
        <v>3837</v>
      </c>
      <c r="H1636" s="14" t="s">
        <v>3838</v>
      </c>
      <c r="I1636" s="15">
        <v>296</v>
      </c>
      <c r="J1636" s="77">
        <v>4</v>
      </c>
      <c r="K1636" s="92"/>
    </row>
    <row r="1637" spans="1:11" ht="12.5" x14ac:dyDescent="0.25">
      <c r="A1637" s="14" t="s">
        <v>3026</v>
      </c>
      <c r="B1637" s="14" t="s">
        <v>7212</v>
      </c>
      <c r="C1637" s="14" t="s">
        <v>7213</v>
      </c>
      <c r="D1637" s="16">
        <v>45959</v>
      </c>
      <c r="E1637" s="16"/>
      <c r="F1637" s="14" t="s">
        <v>7210</v>
      </c>
      <c r="G1637" s="14" t="s">
        <v>5711</v>
      </c>
      <c r="H1637" s="14" t="s">
        <v>5712</v>
      </c>
      <c r="I1637" s="15">
        <v>296</v>
      </c>
      <c r="J1637" s="77">
        <v>4</v>
      </c>
      <c r="K1637" s="92"/>
    </row>
    <row r="1638" spans="1:11" ht="12.5" x14ac:dyDescent="0.25">
      <c r="A1638" s="14" t="s">
        <v>3026</v>
      </c>
      <c r="B1638" s="14" t="s">
        <v>7272</v>
      </c>
      <c r="C1638" s="14" t="s">
        <v>7273</v>
      </c>
      <c r="D1638" s="16">
        <v>45959</v>
      </c>
      <c r="E1638" s="16"/>
      <c r="F1638" s="14" t="s">
        <v>7077</v>
      </c>
      <c r="G1638" s="14" t="s">
        <v>5754</v>
      </c>
      <c r="H1638" s="14" t="s">
        <v>5755</v>
      </c>
      <c r="I1638" s="15">
        <v>320</v>
      </c>
      <c r="J1638" s="77">
        <v>4</v>
      </c>
      <c r="K1638" s="92"/>
    </row>
    <row r="1639" spans="1:11" ht="12.5" x14ac:dyDescent="0.25">
      <c r="A1639" s="14" t="s">
        <v>3026</v>
      </c>
      <c r="B1639" s="14" t="s">
        <v>7054</v>
      </c>
      <c r="C1639" s="14" t="s">
        <v>6775</v>
      </c>
      <c r="D1639" s="16">
        <v>45959</v>
      </c>
      <c r="E1639" s="16"/>
      <c r="F1639" s="14" t="s">
        <v>7055</v>
      </c>
      <c r="G1639" s="14" t="s">
        <v>3837</v>
      </c>
      <c r="H1639" s="14" t="s">
        <v>3838</v>
      </c>
      <c r="I1639" s="15">
        <v>328</v>
      </c>
      <c r="J1639" s="77">
        <v>4</v>
      </c>
      <c r="K1639" s="92"/>
    </row>
    <row r="1640" spans="1:11" ht="12.5" x14ac:dyDescent="0.25">
      <c r="A1640" s="14" t="s">
        <v>3026</v>
      </c>
      <c r="B1640" s="14" t="s">
        <v>7165</v>
      </c>
      <c r="C1640" s="14" t="s">
        <v>4702</v>
      </c>
      <c r="D1640" s="16">
        <v>45959</v>
      </c>
      <c r="E1640" s="16"/>
      <c r="F1640" s="14" t="s">
        <v>7166</v>
      </c>
      <c r="G1640" s="14" t="s">
        <v>7162</v>
      </c>
      <c r="H1640" s="14" t="s">
        <v>7163</v>
      </c>
      <c r="I1640" s="15">
        <v>328</v>
      </c>
      <c r="J1640" s="77">
        <v>4</v>
      </c>
      <c r="K1640" s="92"/>
    </row>
    <row r="1641" spans="1:11" ht="12.5" x14ac:dyDescent="0.25">
      <c r="A1641" s="14" t="s">
        <v>3026</v>
      </c>
      <c r="B1641" s="14" t="s">
        <v>7173</v>
      </c>
      <c r="C1641" s="14" t="s">
        <v>4073</v>
      </c>
      <c r="D1641" s="16">
        <v>45959</v>
      </c>
      <c r="E1641" s="16"/>
      <c r="F1641" s="14" t="s">
        <v>7146</v>
      </c>
      <c r="G1641" s="14" t="s">
        <v>7171</v>
      </c>
      <c r="H1641" s="14" t="s">
        <v>7172</v>
      </c>
      <c r="I1641" s="15">
        <v>328</v>
      </c>
      <c r="J1641" s="77">
        <v>4</v>
      </c>
      <c r="K1641" s="92"/>
    </row>
    <row r="1642" spans="1:11" ht="12.5" x14ac:dyDescent="0.25">
      <c r="A1642" s="14" t="s">
        <v>3026</v>
      </c>
      <c r="B1642" s="14" t="s">
        <v>7182</v>
      </c>
      <c r="C1642" s="14" t="s">
        <v>5533</v>
      </c>
      <c r="D1642" s="16">
        <v>45959</v>
      </c>
      <c r="E1642" s="16"/>
      <c r="F1642" s="14" t="s">
        <v>7146</v>
      </c>
      <c r="G1642" s="14" t="s">
        <v>7183</v>
      </c>
      <c r="H1642" s="14" t="s">
        <v>7184</v>
      </c>
      <c r="I1642" s="15">
        <v>328</v>
      </c>
      <c r="J1642" s="77">
        <v>4</v>
      </c>
      <c r="K1642" s="92"/>
    </row>
    <row r="1643" spans="1:11" ht="12.5" x14ac:dyDescent="0.25">
      <c r="A1643" s="14" t="s">
        <v>3026</v>
      </c>
      <c r="B1643" s="14" t="s">
        <v>7082</v>
      </c>
      <c r="C1643" s="14" t="s">
        <v>7083</v>
      </c>
      <c r="D1643" s="16">
        <v>45959</v>
      </c>
      <c r="E1643" s="16"/>
      <c r="F1643" s="14" t="s">
        <v>6974</v>
      </c>
      <c r="G1643" s="14" t="s">
        <v>5718</v>
      </c>
      <c r="H1643" s="14" t="s">
        <v>5719</v>
      </c>
      <c r="I1643" s="15">
        <v>338</v>
      </c>
      <c r="J1643" s="77">
        <v>4</v>
      </c>
      <c r="K1643" s="92"/>
    </row>
    <row r="1644" spans="1:11" ht="12.5" x14ac:dyDescent="0.25">
      <c r="A1644" s="14" t="s">
        <v>3026</v>
      </c>
      <c r="B1644" s="14" t="s">
        <v>7093</v>
      </c>
      <c r="C1644" s="14" t="s">
        <v>7094</v>
      </c>
      <c r="D1644" s="16">
        <v>45959</v>
      </c>
      <c r="E1644" s="16"/>
      <c r="F1644" s="14" t="s">
        <v>6974</v>
      </c>
      <c r="G1644" s="14" t="s">
        <v>5472</v>
      </c>
      <c r="H1644" s="14" t="s">
        <v>5473</v>
      </c>
      <c r="I1644" s="15">
        <v>338</v>
      </c>
      <c r="J1644" s="77">
        <v>4</v>
      </c>
      <c r="K1644" s="92"/>
    </row>
    <row r="1645" spans="1:11" ht="12.5" x14ac:dyDescent="0.25">
      <c r="A1645" s="14" t="s">
        <v>3026</v>
      </c>
      <c r="B1645" s="14" t="s">
        <v>7111</v>
      </c>
      <c r="C1645" s="14" t="s">
        <v>7112</v>
      </c>
      <c r="D1645" s="16">
        <v>45959</v>
      </c>
      <c r="E1645" s="16"/>
      <c r="F1645" s="14" t="s">
        <v>6974</v>
      </c>
      <c r="G1645" s="14" t="s">
        <v>5736</v>
      </c>
      <c r="H1645" s="14" t="s">
        <v>5737</v>
      </c>
      <c r="I1645" s="15">
        <v>338</v>
      </c>
      <c r="J1645" s="77">
        <v>4</v>
      </c>
      <c r="K1645" s="92"/>
    </row>
    <row r="1646" spans="1:11" ht="12.5" x14ac:dyDescent="0.25">
      <c r="A1646" s="14" t="s">
        <v>3026</v>
      </c>
      <c r="B1646" s="14" t="s">
        <v>7224</v>
      </c>
      <c r="C1646" s="14" t="s">
        <v>6965</v>
      </c>
      <c r="D1646" s="16">
        <v>45959</v>
      </c>
      <c r="E1646" s="16"/>
      <c r="F1646" s="14" t="s">
        <v>6974</v>
      </c>
      <c r="G1646" s="14" t="s">
        <v>5805</v>
      </c>
      <c r="H1646" s="14" t="s">
        <v>5806</v>
      </c>
      <c r="I1646" s="15">
        <v>338</v>
      </c>
      <c r="J1646" s="77">
        <v>4</v>
      </c>
      <c r="K1646" s="92"/>
    </row>
    <row r="1647" spans="1:11" ht="12.5" x14ac:dyDescent="0.25">
      <c r="A1647" s="14" t="s">
        <v>3026</v>
      </c>
      <c r="B1647" s="14" t="s">
        <v>7073</v>
      </c>
      <c r="C1647" s="14" t="s">
        <v>7074</v>
      </c>
      <c r="D1647" s="16">
        <v>45959</v>
      </c>
      <c r="E1647" s="16"/>
      <c r="F1647" s="14" t="s">
        <v>6974</v>
      </c>
      <c r="G1647" s="14" t="s">
        <v>7072</v>
      </c>
      <c r="H1647" s="14" t="s">
        <v>5715</v>
      </c>
      <c r="I1647" s="15">
        <v>427</v>
      </c>
      <c r="J1647" s="77">
        <v>4</v>
      </c>
      <c r="K1647" s="92"/>
    </row>
    <row r="1648" spans="1:11" ht="12.5" x14ac:dyDescent="0.25">
      <c r="A1648" s="14" t="s">
        <v>3026</v>
      </c>
      <c r="B1648" s="14" t="s">
        <v>7218</v>
      </c>
      <c r="C1648" s="14" t="s">
        <v>5541</v>
      </c>
      <c r="D1648" s="16">
        <v>45959</v>
      </c>
      <c r="E1648" s="16"/>
      <c r="F1648" s="14" t="s">
        <v>6974</v>
      </c>
      <c r="G1648" s="14" t="s">
        <v>5797</v>
      </c>
      <c r="H1648" s="14" t="s">
        <v>5798</v>
      </c>
      <c r="I1648" s="15">
        <v>427</v>
      </c>
      <c r="J1648" s="77">
        <v>4</v>
      </c>
      <c r="K1648" s="92"/>
    </row>
    <row r="1649" spans="1:11" ht="12.5" x14ac:dyDescent="0.25">
      <c r="A1649" s="14" t="s">
        <v>3026</v>
      </c>
      <c r="B1649" s="14" t="s">
        <v>7234</v>
      </c>
      <c r="C1649" s="14" t="s">
        <v>5804</v>
      </c>
      <c r="D1649" s="16">
        <v>45959</v>
      </c>
      <c r="E1649" s="16"/>
      <c r="F1649" s="14" t="s">
        <v>7077</v>
      </c>
      <c r="G1649" s="14" t="s">
        <v>5732</v>
      </c>
      <c r="H1649" s="14" t="s">
        <v>5733</v>
      </c>
      <c r="I1649" s="15">
        <v>427</v>
      </c>
      <c r="J1649" s="77">
        <v>4</v>
      </c>
      <c r="K1649" s="92"/>
    </row>
    <row r="1650" spans="1:11" ht="12.5" x14ac:dyDescent="0.25">
      <c r="A1650" s="14" t="s">
        <v>3026</v>
      </c>
      <c r="B1650" s="14" t="s">
        <v>7262</v>
      </c>
      <c r="C1650" s="14" t="s">
        <v>7263</v>
      </c>
      <c r="D1650" s="16">
        <v>45959</v>
      </c>
      <c r="E1650" s="16"/>
      <c r="F1650" s="14" t="s">
        <v>7077</v>
      </c>
      <c r="G1650" s="14" t="s">
        <v>5750</v>
      </c>
      <c r="H1650" s="14" t="s">
        <v>5751</v>
      </c>
      <c r="I1650" s="15">
        <v>427</v>
      </c>
      <c r="J1650" s="77">
        <v>4</v>
      </c>
      <c r="K1650" s="92"/>
    </row>
    <row r="1651" spans="1:11" ht="12.5" x14ac:dyDescent="0.25">
      <c r="A1651" s="14" t="s">
        <v>3026</v>
      </c>
      <c r="B1651" s="14" t="s">
        <v>7102</v>
      </c>
      <c r="C1651" s="14" t="s">
        <v>5470</v>
      </c>
      <c r="D1651" s="16">
        <v>45959</v>
      </c>
      <c r="E1651" s="16"/>
      <c r="F1651" s="14" t="s">
        <v>6974</v>
      </c>
      <c r="G1651" s="14" t="s">
        <v>7103</v>
      </c>
      <c r="H1651" s="14" t="s">
        <v>7104</v>
      </c>
      <c r="I1651" s="15">
        <v>454</v>
      </c>
      <c r="J1651" s="77">
        <v>4</v>
      </c>
      <c r="K1651" s="92"/>
    </row>
    <row r="1652" spans="1:11" ht="12.5" x14ac:dyDescent="0.25">
      <c r="A1652" s="14" t="s">
        <v>3026</v>
      </c>
      <c r="B1652" s="14" t="s">
        <v>7090</v>
      </c>
      <c r="C1652" s="14" t="s">
        <v>7091</v>
      </c>
      <c r="D1652" s="16">
        <v>45959</v>
      </c>
      <c r="E1652" s="16"/>
      <c r="F1652" s="14" t="s">
        <v>7092</v>
      </c>
      <c r="G1652" s="14" t="s">
        <v>5721</v>
      </c>
      <c r="H1652" s="14" t="s">
        <v>5722</v>
      </c>
      <c r="I1652" s="15">
        <v>472</v>
      </c>
      <c r="J1652" s="77">
        <v>4</v>
      </c>
      <c r="K1652" s="92"/>
    </row>
    <row r="1653" spans="1:11" ht="12.5" x14ac:dyDescent="0.25">
      <c r="A1653" s="14" t="s">
        <v>3026</v>
      </c>
      <c r="B1653" s="14" t="s">
        <v>7119</v>
      </c>
      <c r="C1653" s="14" t="s">
        <v>7120</v>
      </c>
      <c r="D1653" s="16">
        <v>45959</v>
      </c>
      <c r="E1653" s="16"/>
      <c r="F1653" s="14" t="s">
        <v>7099</v>
      </c>
      <c r="G1653" s="14" t="s">
        <v>5743</v>
      </c>
      <c r="H1653" s="14" t="s">
        <v>5744</v>
      </c>
      <c r="I1653" s="15">
        <v>472</v>
      </c>
      <c r="J1653" s="77">
        <v>4</v>
      </c>
      <c r="K1653" s="92"/>
    </row>
    <row r="1654" spans="1:11" ht="12.5" x14ac:dyDescent="0.25">
      <c r="A1654" s="14" t="s">
        <v>3026</v>
      </c>
      <c r="B1654" s="14" t="s">
        <v>7132</v>
      </c>
      <c r="C1654" s="14" t="s">
        <v>7133</v>
      </c>
      <c r="D1654" s="16">
        <v>45959</v>
      </c>
      <c r="E1654" s="16"/>
      <c r="F1654" s="14" t="s">
        <v>6974</v>
      </c>
      <c r="G1654" s="14" t="s">
        <v>5833</v>
      </c>
      <c r="H1654" s="14" t="s">
        <v>5834</v>
      </c>
      <c r="I1654" s="15">
        <v>472</v>
      </c>
      <c r="J1654" s="77">
        <v>4</v>
      </c>
      <c r="K1654" s="92"/>
    </row>
    <row r="1655" spans="1:11" ht="12.5" x14ac:dyDescent="0.25">
      <c r="A1655" s="14" t="s">
        <v>3026</v>
      </c>
      <c r="B1655" s="14" t="s">
        <v>7068</v>
      </c>
      <c r="C1655" s="14" t="s">
        <v>7069</v>
      </c>
      <c r="D1655" s="16">
        <v>45959</v>
      </c>
      <c r="E1655" s="16"/>
      <c r="F1655" s="14" t="s">
        <v>6974</v>
      </c>
      <c r="G1655" s="14" t="s">
        <v>5706</v>
      </c>
      <c r="H1655" s="14" t="s">
        <v>5707</v>
      </c>
      <c r="I1655" s="15">
        <v>516</v>
      </c>
      <c r="J1655" s="77">
        <v>4</v>
      </c>
      <c r="K1655" s="92"/>
    </row>
    <row r="1656" spans="1:11" ht="12.5" x14ac:dyDescent="0.25">
      <c r="A1656" s="14" t="s">
        <v>3026</v>
      </c>
      <c r="B1656" s="14" t="s">
        <v>7075</v>
      </c>
      <c r="C1656" s="14" t="s">
        <v>7076</v>
      </c>
      <c r="D1656" s="16">
        <v>45959</v>
      </c>
      <c r="E1656" s="16"/>
      <c r="F1656" s="14" t="s">
        <v>7077</v>
      </c>
      <c r="G1656" s="14" t="s">
        <v>7072</v>
      </c>
      <c r="H1656" s="14" t="s">
        <v>5715</v>
      </c>
      <c r="I1656" s="15">
        <v>516</v>
      </c>
      <c r="J1656" s="77">
        <v>4</v>
      </c>
      <c r="K1656" s="92"/>
    </row>
    <row r="1657" spans="1:11" ht="12.5" x14ac:dyDescent="0.25">
      <c r="A1657" s="14" t="s">
        <v>3026</v>
      </c>
      <c r="B1657" s="14" t="s">
        <v>7168</v>
      </c>
      <c r="C1657" s="14" t="s">
        <v>6425</v>
      </c>
      <c r="D1657" s="16">
        <v>45959</v>
      </c>
      <c r="E1657" s="16"/>
      <c r="F1657" s="14" t="s">
        <v>6974</v>
      </c>
      <c r="G1657" s="14" t="s">
        <v>5702</v>
      </c>
      <c r="H1657" s="14" t="s">
        <v>5703</v>
      </c>
      <c r="I1657" s="15">
        <v>516</v>
      </c>
      <c r="J1657" s="77">
        <v>4</v>
      </c>
      <c r="K1657" s="92"/>
    </row>
    <row r="1658" spans="1:11" ht="12.5" x14ac:dyDescent="0.25">
      <c r="A1658" s="14" t="s">
        <v>3026</v>
      </c>
      <c r="B1658" s="14" t="s">
        <v>7177</v>
      </c>
      <c r="C1658" s="14" t="s">
        <v>6392</v>
      </c>
      <c r="D1658" s="16">
        <v>45959</v>
      </c>
      <c r="E1658" s="16"/>
      <c r="F1658" s="14" t="s">
        <v>7077</v>
      </c>
      <c r="G1658" s="14" t="s">
        <v>5790</v>
      </c>
      <c r="H1658" s="14" t="s">
        <v>5791</v>
      </c>
      <c r="I1658" s="15">
        <v>516</v>
      </c>
      <c r="J1658" s="77">
        <v>4</v>
      </c>
      <c r="K1658" s="92"/>
    </row>
    <row r="1659" spans="1:11" ht="12.5" x14ac:dyDescent="0.25">
      <c r="A1659" s="14" t="s">
        <v>3026</v>
      </c>
      <c r="B1659" s="14" t="s">
        <v>7202</v>
      </c>
      <c r="C1659" s="14" t="s">
        <v>3658</v>
      </c>
      <c r="D1659" s="16">
        <v>45959</v>
      </c>
      <c r="E1659" s="16"/>
      <c r="F1659" s="14" t="s">
        <v>6974</v>
      </c>
      <c r="G1659" s="14" t="s">
        <v>7064</v>
      </c>
      <c r="H1659" s="14" t="s">
        <v>7065</v>
      </c>
      <c r="I1659" s="15">
        <v>516</v>
      </c>
      <c r="J1659" s="77">
        <v>4</v>
      </c>
      <c r="K1659" s="92"/>
    </row>
    <row r="1660" spans="1:11" ht="12.5" x14ac:dyDescent="0.25">
      <c r="A1660" s="14" t="s">
        <v>3026</v>
      </c>
      <c r="B1660" s="14" t="s">
        <v>7230</v>
      </c>
      <c r="C1660" s="14" t="s">
        <v>5607</v>
      </c>
      <c r="D1660" s="16">
        <v>45959</v>
      </c>
      <c r="E1660" s="16"/>
      <c r="F1660" s="14" t="s">
        <v>7077</v>
      </c>
      <c r="G1660" s="14" t="s">
        <v>5810</v>
      </c>
      <c r="H1660" s="14" t="s">
        <v>5811</v>
      </c>
      <c r="I1660" s="15">
        <v>516</v>
      </c>
      <c r="J1660" s="77">
        <v>4</v>
      </c>
      <c r="K1660" s="92"/>
    </row>
    <row r="1661" spans="1:11" ht="12.5" x14ac:dyDescent="0.25">
      <c r="A1661" s="14" t="s">
        <v>3026</v>
      </c>
      <c r="B1661" s="14" t="s">
        <v>7261</v>
      </c>
      <c r="C1661" s="14" t="s">
        <v>3651</v>
      </c>
      <c r="D1661" s="16">
        <v>45959</v>
      </c>
      <c r="E1661" s="16"/>
      <c r="F1661" s="14" t="s">
        <v>7077</v>
      </c>
      <c r="G1661" s="14" t="s">
        <v>5750</v>
      </c>
      <c r="H1661" s="14" t="s">
        <v>5751</v>
      </c>
      <c r="I1661" s="15">
        <v>516</v>
      </c>
      <c r="J1661" s="77">
        <v>4</v>
      </c>
      <c r="K1661" s="92"/>
    </row>
    <row r="1662" spans="1:11" ht="12.5" x14ac:dyDescent="0.25">
      <c r="A1662" s="14" t="s">
        <v>3026</v>
      </c>
      <c r="B1662" s="14" t="s">
        <v>7134</v>
      </c>
      <c r="C1662" s="14" t="s">
        <v>5162</v>
      </c>
      <c r="D1662" s="16">
        <v>45959</v>
      </c>
      <c r="E1662" s="16"/>
      <c r="F1662" s="14" t="s">
        <v>6974</v>
      </c>
      <c r="G1662" s="14" t="s">
        <v>5757</v>
      </c>
      <c r="H1662" s="14" t="s">
        <v>5758</v>
      </c>
      <c r="I1662" s="15">
        <v>570</v>
      </c>
      <c r="J1662" s="77">
        <v>4</v>
      </c>
      <c r="K1662" s="92"/>
    </row>
    <row r="1663" spans="1:11" ht="12.5" x14ac:dyDescent="0.25">
      <c r="A1663" s="14" t="s">
        <v>3026</v>
      </c>
      <c r="B1663" s="14" t="s">
        <v>7243</v>
      </c>
      <c r="C1663" s="14" t="s">
        <v>7227</v>
      </c>
      <c r="D1663" s="16">
        <v>45959</v>
      </c>
      <c r="E1663" s="16"/>
      <c r="F1663" s="14" t="s">
        <v>6974</v>
      </c>
      <c r="G1663" s="14" t="s">
        <v>5820</v>
      </c>
      <c r="H1663" s="14" t="s">
        <v>5821</v>
      </c>
      <c r="I1663" s="15">
        <v>570</v>
      </c>
      <c r="J1663" s="77">
        <v>4</v>
      </c>
      <c r="K1663" s="92"/>
    </row>
    <row r="1664" spans="1:11" ht="12.5" x14ac:dyDescent="0.25">
      <c r="A1664" s="14" t="s">
        <v>3026</v>
      </c>
      <c r="B1664" s="14" t="s">
        <v>7095</v>
      </c>
      <c r="C1664" s="14" t="s">
        <v>7096</v>
      </c>
      <c r="D1664" s="16">
        <v>45959</v>
      </c>
      <c r="E1664" s="16"/>
      <c r="F1664" s="14" t="s">
        <v>6974</v>
      </c>
      <c r="G1664" s="14" t="s">
        <v>5472</v>
      </c>
      <c r="H1664" s="14" t="s">
        <v>5473</v>
      </c>
      <c r="I1664" s="15">
        <v>585</v>
      </c>
      <c r="J1664" s="77">
        <v>4</v>
      </c>
      <c r="K1664" s="92"/>
    </row>
    <row r="1665" spans="1:11" ht="12.5" x14ac:dyDescent="0.25">
      <c r="A1665" s="14" t="s">
        <v>3026</v>
      </c>
      <c r="B1665" s="14" t="s">
        <v>7046</v>
      </c>
      <c r="C1665" s="14" t="s">
        <v>5904</v>
      </c>
      <c r="D1665" s="16">
        <v>45959</v>
      </c>
      <c r="E1665" s="16"/>
      <c r="F1665" s="14" t="s">
        <v>6974</v>
      </c>
      <c r="G1665" s="14" t="s">
        <v>5693</v>
      </c>
      <c r="H1665" s="14" t="s">
        <v>5694</v>
      </c>
      <c r="I1665" s="15">
        <v>676</v>
      </c>
      <c r="J1665" s="77">
        <v>4</v>
      </c>
      <c r="K1665" s="92"/>
    </row>
    <row r="1666" spans="1:11" ht="12.5" x14ac:dyDescent="0.25">
      <c r="A1666" s="14" t="s">
        <v>3026</v>
      </c>
      <c r="B1666" s="14" t="s">
        <v>7117</v>
      </c>
      <c r="C1666" s="14" t="s">
        <v>7118</v>
      </c>
      <c r="D1666" s="16">
        <v>45959</v>
      </c>
      <c r="E1666" s="16"/>
      <c r="F1666" s="14" t="s">
        <v>6974</v>
      </c>
      <c r="G1666" s="14" t="s">
        <v>5743</v>
      </c>
      <c r="H1666" s="14" t="s">
        <v>5744</v>
      </c>
      <c r="I1666" s="15">
        <v>676</v>
      </c>
      <c r="J1666" s="77">
        <v>4</v>
      </c>
      <c r="K1666" s="92"/>
    </row>
    <row r="1667" spans="1:11" ht="12.5" x14ac:dyDescent="0.25">
      <c r="A1667" s="14" t="s">
        <v>3026</v>
      </c>
      <c r="B1667" s="14" t="s">
        <v>7232</v>
      </c>
      <c r="C1667" s="14" t="s">
        <v>4281</v>
      </c>
      <c r="D1667" s="16">
        <v>45959</v>
      </c>
      <c r="E1667" s="16"/>
      <c r="F1667" s="14" t="s">
        <v>6974</v>
      </c>
      <c r="G1667" s="14" t="s">
        <v>5813</v>
      </c>
      <c r="H1667" s="14" t="s">
        <v>5814</v>
      </c>
      <c r="I1667" s="15">
        <v>676</v>
      </c>
      <c r="J1667" s="77">
        <v>4</v>
      </c>
      <c r="K1667" s="92"/>
    </row>
    <row r="1668" spans="1:11" ht="12.5" x14ac:dyDescent="0.25">
      <c r="A1668" s="14" t="s">
        <v>3026</v>
      </c>
      <c r="B1668" s="14" t="s">
        <v>7088</v>
      </c>
      <c r="C1668" s="14" t="s">
        <v>7089</v>
      </c>
      <c r="D1668" s="16">
        <v>45959</v>
      </c>
      <c r="E1668" s="16"/>
      <c r="F1668" s="14" t="s">
        <v>6974</v>
      </c>
      <c r="G1668" s="14" t="s">
        <v>5721</v>
      </c>
      <c r="H1668" s="14" t="s">
        <v>5722</v>
      </c>
      <c r="I1668" s="15">
        <v>686</v>
      </c>
      <c r="J1668" s="77">
        <v>4</v>
      </c>
      <c r="K1668" s="92"/>
    </row>
    <row r="1669" spans="1:11" ht="12.5" x14ac:dyDescent="0.25">
      <c r="A1669" s="14" t="s">
        <v>3026</v>
      </c>
      <c r="B1669" s="14" t="s">
        <v>7139</v>
      </c>
      <c r="C1669" s="14" t="s">
        <v>7140</v>
      </c>
      <c r="D1669" s="16">
        <v>45959</v>
      </c>
      <c r="E1669" s="16"/>
      <c r="F1669" s="14" t="s">
        <v>6974</v>
      </c>
      <c r="G1669" s="14" t="s">
        <v>5693</v>
      </c>
      <c r="H1669" s="14" t="s">
        <v>5694</v>
      </c>
      <c r="I1669" s="15">
        <v>686</v>
      </c>
      <c r="J1669" s="77">
        <v>4</v>
      </c>
      <c r="K1669" s="92"/>
    </row>
    <row r="1670" spans="1:11" ht="12.5" x14ac:dyDescent="0.25">
      <c r="A1670" s="14" t="s">
        <v>3026</v>
      </c>
      <c r="B1670" s="14" t="s">
        <v>7219</v>
      </c>
      <c r="C1670" s="14" t="s">
        <v>7220</v>
      </c>
      <c r="D1670" s="16">
        <v>45959</v>
      </c>
      <c r="E1670" s="16"/>
      <c r="F1670" s="14" t="s">
        <v>6974</v>
      </c>
      <c r="G1670" s="14" t="s">
        <v>5718</v>
      </c>
      <c r="H1670" s="14" t="s">
        <v>5719</v>
      </c>
      <c r="I1670" s="15">
        <v>686</v>
      </c>
      <c r="J1670" s="77">
        <v>4</v>
      </c>
      <c r="K1670" s="92"/>
    </row>
    <row r="1671" spans="1:11" ht="12.5" x14ac:dyDescent="0.25">
      <c r="A1671" s="14" t="s">
        <v>3026</v>
      </c>
      <c r="B1671" s="14" t="s">
        <v>7231</v>
      </c>
      <c r="C1671" s="14" t="s">
        <v>6416</v>
      </c>
      <c r="D1671" s="16">
        <v>45959</v>
      </c>
      <c r="E1671" s="16"/>
      <c r="F1671" s="14" t="s">
        <v>6974</v>
      </c>
      <c r="G1671" s="14" t="s">
        <v>5813</v>
      </c>
      <c r="H1671" s="14" t="s">
        <v>5814</v>
      </c>
      <c r="I1671" s="15">
        <v>686</v>
      </c>
      <c r="J1671" s="77">
        <v>4</v>
      </c>
      <c r="K1671" s="92"/>
    </row>
    <row r="1672" spans="1:11" ht="12.5" x14ac:dyDescent="0.25">
      <c r="A1672" s="14" t="s">
        <v>3026</v>
      </c>
      <c r="B1672" s="14" t="s">
        <v>7080</v>
      </c>
      <c r="C1672" s="14" t="s">
        <v>7081</v>
      </c>
      <c r="D1672" s="16">
        <v>45959</v>
      </c>
      <c r="E1672" s="16"/>
      <c r="F1672" s="14" t="s">
        <v>6974</v>
      </c>
      <c r="G1672" s="14" t="s">
        <v>5718</v>
      </c>
      <c r="H1672" s="14" t="s">
        <v>5719</v>
      </c>
      <c r="I1672" s="15">
        <v>708</v>
      </c>
      <c r="J1672" s="77">
        <v>4</v>
      </c>
      <c r="K1672" s="92"/>
    </row>
    <row r="1673" spans="1:11" ht="12.5" x14ac:dyDescent="0.25">
      <c r="A1673" s="14" t="s">
        <v>3026</v>
      </c>
      <c r="B1673" s="14" t="s">
        <v>7200</v>
      </c>
      <c r="C1673" s="14" t="s">
        <v>7201</v>
      </c>
      <c r="D1673" s="16">
        <v>45959</v>
      </c>
      <c r="E1673" s="16"/>
      <c r="F1673" s="14" t="s">
        <v>6974</v>
      </c>
      <c r="G1673" s="14" t="s">
        <v>7198</v>
      </c>
      <c r="H1673" s="14" t="s">
        <v>7199</v>
      </c>
      <c r="I1673" s="15">
        <v>774</v>
      </c>
      <c r="J1673" s="77">
        <v>4</v>
      </c>
      <c r="K1673" s="92"/>
    </row>
    <row r="1674" spans="1:11" ht="12.5" x14ac:dyDescent="0.25">
      <c r="A1674" s="14" t="s">
        <v>3026</v>
      </c>
      <c r="B1674" s="14" t="s">
        <v>7066</v>
      </c>
      <c r="C1674" s="14" t="s">
        <v>7067</v>
      </c>
      <c r="D1674" s="16">
        <v>45959</v>
      </c>
      <c r="E1674" s="16"/>
      <c r="F1674" s="14" t="s">
        <v>6974</v>
      </c>
      <c r="G1674" s="14" t="s">
        <v>5706</v>
      </c>
      <c r="H1674" s="14" t="s">
        <v>5707</v>
      </c>
      <c r="I1674" s="15">
        <v>854</v>
      </c>
      <c r="J1674" s="77">
        <v>4</v>
      </c>
      <c r="K1674" s="92"/>
    </row>
    <row r="1675" spans="1:11" ht="12.5" x14ac:dyDescent="0.25">
      <c r="A1675" s="14" t="s">
        <v>3026</v>
      </c>
      <c r="B1675" s="14" t="s">
        <v>7084</v>
      </c>
      <c r="C1675" s="14" t="s">
        <v>7085</v>
      </c>
      <c r="D1675" s="16">
        <v>45959</v>
      </c>
      <c r="E1675" s="16"/>
      <c r="F1675" s="14" t="s">
        <v>7077</v>
      </c>
      <c r="G1675" s="14" t="s">
        <v>5721</v>
      </c>
      <c r="H1675" s="14" t="s">
        <v>5722</v>
      </c>
      <c r="I1675" s="15">
        <v>854</v>
      </c>
      <c r="J1675" s="77">
        <v>4</v>
      </c>
      <c r="K1675" s="92"/>
    </row>
    <row r="1676" spans="1:11" ht="12.5" x14ac:dyDescent="0.25">
      <c r="A1676" s="14" t="s">
        <v>3026</v>
      </c>
      <c r="B1676" s="14" t="s">
        <v>7126</v>
      </c>
      <c r="C1676" s="14" t="s">
        <v>7127</v>
      </c>
      <c r="D1676" s="16">
        <v>45959</v>
      </c>
      <c r="E1676" s="16"/>
      <c r="F1676" s="14" t="s">
        <v>7077</v>
      </c>
      <c r="G1676" s="14" t="s">
        <v>5743</v>
      </c>
      <c r="H1676" s="14" t="s">
        <v>5744</v>
      </c>
      <c r="I1676" s="15">
        <v>854</v>
      </c>
      <c r="J1676" s="77">
        <v>4</v>
      </c>
      <c r="K1676" s="92"/>
    </row>
    <row r="1677" spans="1:11" ht="12.5" x14ac:dyDescent="0.25">
      <c r="A1677" s="14" t="s">
        <v>3026</v>
      </c>
      <c r="B1677" s="14" t="s">
        <v>7128</v>
      </c>
      <c r="C1677" s="14" t="s">
        <v>6676</v>
      </c>
      <c r="D1677" s="16">
        <v>45959</v>
      </c>
      <c r="E1677" s="16"/>
      <c r="F1677" s="14" t="s">
        <v>6974</v>
      </c>
      <c r="G1677" s="14" t="s">
        <v>5576</v>
      </c>
      <c r="H1677" s="14" t="s">
        <v>5577</v>
      </c>
      <c r="I1677" s="15">
        <v>854</v>
      </c>
      <c r="J1677" s="77">
        <v>4</v>
      </c>
      <c r="K1677" s="92"/>
    </row>
    <row r="1678" spans="1:11" ht="12.5" x14ac:dyDescent="0.25">
      <c r="A1678" s="14" t="s">
        <v>3026</v>
      </c>
      <c r="B1678" s="14" t="s">
        <v>7176</v>
      </c>
      <c r="C1678" s="14" t="s">
        <v>4620</v>
      </c>
      <c r="D1678" s="16">
        <v>45959</v>
      </c>
      <c r="E1678" s="16"/>
      <c r="F1678" s="14" t="s">
        <v>7077</v>
      </c>
      <c r="G1678" s="14" t="s">
        <v>5787</v>
      </c>
      <c r="H1678" s="14" t="s">
        <v>5788</v>
      </c>
      <c r="I1678" s="15">
        <v>854</v>
      </c>
      <c r="J1678" s="77">
        <v>4</v>
      </c>
      <c r="K1678" s="92"/>
    </row>
    <row r="1679" spans="1:11" ht="12.5" x14ac:dyDescent="0.25">
      <c r="A1679" s="14" t="s">
        <v>3026</v>
      </c>
      <c r="B1679" s="14" t="s">
        <v>7186</v>
      </c>
      <c r="C1679" s="14" t="s">
        <v>3772</v>
      </c>
      <c r="D1679" s="16">
        <v>45959</v>
      </c>
      <c r="E1679" s="16"/>
      <c r="F1679" s="14" t="s">
        <v>7077</v>
      </c>
      <c r="G1679" s="14" t="s">
        <v>7187</v>
      </c>
      <c r="H1679" s="14" t="s">
        <v>7188</v>
      </c>
      <c r="I1679" s="15">
        <v>854</v>
      </c>
      <c r="J1679" s="77">
        <v>4</v>
      </c>
      <c r="K1679" s="92"/>
    </row>
    <row r="1680" spans="1:11" ht="12.5" x14ac:dyDescent="0.25">
      <c r="A1680" s="14" t="s">
        <v>3026</v>
      </c>
      <c r="B1680" s="14" t="s">
        <v>7208</v>
      </c>
      <c r="C1680" s="14" t="s">
        <v>4068</v>
      </c>
      <c r="D1680" s="16">
        <v>45959</v>
      </c>
      <c r="E1680" s="16"/>
      <c r="F1680" s="14" t="s">
        <v>6974</v>
      </c>
      <c r="G1680" s="14" t="s">
        <v>5793</v>
      </c>
      <c r="H1680" s="14" t="s">
        <v>5794</v>
      </c>
      <c r="I1680" s="15">
        <v>854</v>
      </c>
      <c r="J1680" s="77">
        <v>4</v>
      </c>
      <c r="K1680" s="92"/>
    </row>
    <row r="1681" spans="1:11" ht="12.5" x14ac:dyDescent="0.25">
      <c r="A1681" s="14" t="s">
        <v>3026</v>
      </c>
      <c r="B1681" s="14" t="s">
        <v>7229</v>
      </c>
      <c r="C1681" s="14" t="s">
        <v>5475</v>
      </c>
      <c r="D1681" s="16">
        <v>45959</v>
      </c>
      <c r="E1681" s="16"/>
      <c r="F1681" s="14" t="s">
        <v>7077</v>
      </c>
      <c r="G1681" s="14" t="s">
        <v>5810</v>
      </c>
      <c r="H1681" s="14" t="s">
        <v>5811</v>
      </c>
      <c r="I1681" s="15">
        <v>854</v>
      </c>
      <c r="J1681" s="77">
        <v>4</v>
      </c>
      <c r="K1681" s="92"/>
    </row>
    <row r="1682" spans="1:11" ht="12.5" x14ac:dyDescent="0.25">
      <c r="A1682" s="14" t="s">
        <v>3026</v>
      </c>
      <c r="B1682" s="14" t="s">
        <v>7256</v>
      </c>
      <c r="C1682" s="14" t="s">
        <v>5770</v>
      </c>
      <c r="D1682" s="16">
        <v>45959</v>
      </c>
      <c r="E1682" s="16"/>
      <c r="F1682" s="14" t="s">
        <v>7257</v>
      </c>
      <c r="G1682" s="14" t="s">
        <v>5750</v>
      </c>
      <c r="H1682" s="14" t="s">
        <v>5751</v>
      </c>
      <c r="I1682" s="15">
        <v>854</v>
      </c>
      <c r="J1682" s="77">
        <v>4</v>
      </c>
      <c r="K1682" s="92"/>
    </row>
    <row r="1683" spans="1:11" ht="12.5" x14ac:dyDescent="0.25">
      <c r="A1683" s="14" t="s">
        <v>3026</v>
      </c>
      <c r="B1683" s="14" t="s">
        <v>7105</v>
      </c>
      <c r="C1683" s="14" t="s">
        <v>7106</v>
      </c>
      <c r="D1683" s="16">
        <v>45959</v>
      </c>
      <c r="E1683" s="16"/>
      <c r="F1683" s="14" t="s">
        <v>6974</v>
      </c>
      <c r="G1683" s="14" t="s">
        <v>5736</v>
      </c>
      <c r="H1683" s="14" t="s">
        <v>5737</v>
      </c>
      <c r="I1683" s="15">
        <v>881</v>
      </c>
      <c r="J1683" s="77">
        <v>4</v>
      </c>
      <c r="K1683" s="92"/>
    </row>
    <row r="1684" spans="1:11" ht="12.5" x14ac:dyDescent="0.25">
      <c r="A1684" s="14" t="s">
        <v>3026</v>
      </c>
      <c r="B1684" s="14" t="s">
        <v>7113</v>
      </c>
      <c r="C1684" s="14" t="s">
        <v>7114</v>
      </c>
      <c r="D1684" s="16">
        <v>45959</v>
      </c>
      <c r="E1684" s="16"/>
      <c r="F1684" s="14" t="s">
        <v>6974</v>
      </c>
      <c r="G1684" s="14" t="s">
        <v>5736</v>
      </c>
      <c r="H1684" s="14" t="s">
        <v>5737</v>
      </c>
      <c r="I1684" s="15">
        <v>881</v>
      </c>
      <c r="J1684" s="77">
        <v>4</v>
      </c>
      <c r="K1684" s="92"/>
    </row>
    <row r="1685" spans="1:11" ht="12.5" x14ac:dyDescent="0.25">
      <c r="A1685" s="14" t="s">
        <v>3026</v>
      </c>
      <c r="B1685" s="14" t="s">
        <v>7130</v>
      </c>
      <c r="C1685" s="14" t="s">
        <v>7131</v>
      </c>
      <c r="D1685" s="16">
        <v>45959</v>
      </c>
      <c r="E1685" s="16"/>
      <c r="F1685" s="14" t="s">
        <v>6974</v>
      </c>
      <c r="G1685" s="14" t="s">
        <v>5833</v>
      </c>
      <c r="H1685" s="14" t="s">
        <v>5834</v>
      </c>
      <c r="I1685" s="15">
        <v>881</v>
      </c>
      <c r="J1685" s="77">
        <v>4</v>
      </c>
      <c r="K1685" s="92"/>
    </row>
    <row r="1686" spans="1:11" ht="12.5" x14ac:dyDescent="0.25">
      <c r="A1686" s="14" t="s">
        <v>3026</v>
      </c>
      <c r="B1686" s="14" t="s">
        <v>7160</v>
      </c>
      <c r="C1686" s="14" t="s">
        <v>4244</v>
      </c>
      <c r="D1686" s="16">
        <v>45959</v>
      </c>
      <c r="E1686" s="16"/>
      <c r="F1686" s="14" t="s">
        <v>6974</v>
      </c>
      <c r="G1686" s="14" t="s">
        <v>5775</v>
      </c>
      <c r="H1686" s="14" t="s">
        <v>5776</v>
      </c>
      <c r="I1686" s="15">
        <v>1076</v>
      </c>
      <c r="J1686" s="77">
        <v>4</v>
      </c>
      <c r="K1686" s="92"/>
    </row>
    <row r="1687" spans="1:11" ht="12.5" x14ac:dyDescent="0.25">
      <c r="A1687" s="14" t="s">
        <v>3026</v>
      </c>
      <c r="B1687" s="14" t="s">
        <v>7264</v>
      </c>
      <c r="C1687" s="14" t="s">
        <v>5422</v>
      </c>
      <c r="D1687" s="16">
        <v>45959</v>
      </c>
      <c r="E1687" s="16"/>
      <c r="F1687" s="14" t="s">
        <v>6974</v>
      </c>
      <c r="G1687" s="14" t="s">
        <v>7265</v>
      </c>
      <c r="H1687" s="14" t="s">
        <v>7266</v>
      </c>
      <c r="I1687" s="15">
        <v>1372</v>
      </c>
      <c r="J1687" s="77">
        <v>4</v>
      </c>
      <c r="K1687" s="92"/>
    </row>
    <row r="1688" spans="1:11" ht="12.5" x14ac:dyDescent="0.25">
      <c r="A1688" s="14" t="s">
        <v>3026</v>
      </c>
      <c r="B1688" s="14" t="s">
        <v>7100</v>
      </c>
      <c r="C1688" s="14" t="s">
        <v>7101</v>
      </c>
      <c r="D1688" s="16">
        <v>45959</v>
      </c>
      <c r="E1688" s="16"/>
      <c r="F1688" s="14" t="s">
        <v>6974</v>
      </c>
      <c r="G1688" s="14" t="s">
        <v>5727</v>
      </c>
      <c r="H1688" s="14" t="s">
        <v>5728</v>
      </c>
      <c r="I1688" s="15">
        <v>1567</v>
      </c>
      <c r="J1688" s="77">
        <v>4</v>
      </c>
      <c r="K1688" s="92"/>
    </row>
    <row r="1689" spans="1:11" ht="12.5" x14ac:dyDescent="0.25">
      <c r="A1689" s="14" t="s">
        <v>3026</v>
      </c>
      <c r="B1689" s="14" t="s">
        <v>7225</v>
      </c>
      <c r="C1689" s="14" t="s">
        <v>6968</v>
      </c>
      <c r="D1689" s="16">
        <v>45959</v>
      </c>
      <c r="E1689" s="16"/>
      <c r="F1689" s="14" t="s">
        <v>6974</v>
      </c>
      <c r="G1689" s="14" t="s">
        <v>5805</v>
      </c>
      <c r="H1689" s="14" t="s">
        <v>5806</v>
      </c>
      <c r="I1689" s="15">
        <v>1567</v>
      </c>
      <c r="J1689" s="77">
        <v>4</v>
      </c>
      <c r="K1689" s="92"/>
    </row>
    <row r="1690" spans="1:11" ht="20" x14ac:dyDescent="0.25">
      <c r="A1690" s="14" t="s">
        <v>3026</v>
      </c>
      <c r="B1690" s="14"/>
      <c r="C1690" s="14"/>
      <c r="D1690" s="16">
        <v>45959</v>
      </c>
      <c r="E1690" s="16"/>
      <c r="F1690" s="14" t="s">
        <v>3161</v>
      </c>
      <c r="G1690" s="14"/>
      <c r="H1690" s="14" t="s">
        <v>3030</v>
      </c>
      <c r="I1690" s="15">
        <v>130880.71</v>
      </c>
      <c r="J1690" s="77">
        <v>4</v>
      </c>
      <c r="K1690" s="92"/>
    </row>
    <row r="1691" spans="1:11" ht="12.5" x14ac:dyDescent="0.25">
      <c r="A1691" s="14" t="s">
        <v>3026</v>
      </c>
      <c r="B1691" s="14"/>
      <c r="C1691" s="14"/>
      <c r="D1691" s="16">
        <v>45961</v>
      </c>
      <c r="E1691" s="16"/>
      <c r="F1691" s="14" t="s">
        <v>3037</v>
      </c>
      <c r="G1691" s="14">
        <v>36284831</v>
      </c>
      <c r="H1691" s="14" t="s">
        <v>3039</v>
      </c>
      <c r="I1691" s="15">
        <v>4876.51</v>
      </c>
      <c r="J1691" s="77">
        <v>4</v>
      </c>
      <c r="K1691" s="92"/>
    </row>
    <row r="1692" spans="1:11" ht="12.5" x14ac:dyDescent="0.25">
      <c r="A1692" s="14" t="s">
        <v>3026</v>
      </c>
      <c r="B1692" s="14"/>
      <c r="C1692" s="14"/>
      <c r="D1692" s="16">
        <v>45961</v>
      </c>
      <c r="E1692" s="16"/>
      <c r="F1692" s="14" t="s">
        <v>3035</v>
      </c>
      <c r="G1692" s="14">
        <v>30807484</v>
      </c>
      <c r="H1692" s="14" t="s">
        <v>3036</v>
      </c>
      <c r="I1692" s="15">
        <v>6475.93</v>
      </c>
      <c r="J1692" s="77">
        <v>4</v>
      </c>
      <c r="K1692" s="92"/>
    </row>
    <row r="1693" spans="1:11" ht="12.5" x14ac:dyDescent="0.25">
      <c r="A1693" s="14" t="s">
        <v>3026</v>
      </c>
      <c r="B1693" s="14"/>
      <c r="C1693" s="14"/>
      <c r="D1693" s="16">
        <v>45961</v>
      </c>
      <c r="E1693" s="16"/>
      <c r="F1693" s="14" t="s">
        <v>3037</v>
      </c>
      <c r="G1693" s="14">
        <v>35942436</v>
      </c>
      <c r="H1693" s="14" t="s">
        <v>3041</v>
      </c>
      <c r="I1693" s="15">
        <v>9608.5400000000009</v>
      </c>
      <c r="J1693" s="77">
        <v>4</v>
      </c>
      <c r="K1693" s="92"/>
    </row>
    <row r="1694" spans="1:11" ht="20" x14ac:dyDescent="0.25">
      <c r="A1694" s="14" t="s">
        <v>3026</v>
      </c>
      <c r="B1694" s="14"/>
      <c r="C1694" s="14"/>
      <c r="D1694" s="16">
        <v>45961</v>
      </c>
      <c r="E1694" s="16"/>
      <c r="F1694" s="14" t="s">
        <v>3162</v>
      </c>
      <c r="G1694" s="14"/>
      <c r="H1694" s="14" t="s">
        <v>3163</v>
      </c>
      <c r="I1694" s="15">
        <v>12852.8</v>
      </c>
      <c r="J1694" s="77">
        <v>4</v>
      </c>
      <c r="K1694" s="92"/>
    </row>
    <row r="1695" spans="1:11" ht="20" x14ac:dyDescent="0.25">
      <c r="A1695" s="14" t="s">
        <v>3026</v>
      </c>
      <c r="B1695" s="14"/>
      <c r="C1695" s="14"/>
      <c r="D1695" s="16">
        <v>45961</v>
      </c>
      <c r="E1695" s="16"/>
      <c r="F1695" s="14" t="s">
        <v>3037</v>
      </c>
      <c r="G1695" s="14">
        <v>35937874</v>
      </c>
      <c r="H1695" s="14" t="s">
        <v>3040</v>
      </c>
      <c r="I1695" s="15">
        <v>25094.86</v>
      </c>
      <c r="J1695" s="77">
        <v>4</v>
      </c>
      <c r="K1695" s="92"/>
    </row>
    <row r="1696" spans="1:11" ht="20" x14ac:dyDescent="0.25">
      <c r="A1696" s="14" t="s">
        <v>3026</v>
      </c>
      <c r="B1696" s="14" t="s">
        <v>7710</v>
      </c>
      <c r="C1696" s="14" t="s">
        <v>7711</v>
      </c>
      <c r="D1696" s="16">
        <v>45961</v>
      </c>
      <c r="E1696" s="16"/>
      <c r="F1696" s="14" t="s">
        <v>7712</v>
      </c>
      <c r="G1696" s="14" t="s">
        <v>4191</v>
      </c>
      <c r="H1696" s="14" t="s">
        <v>7713</v>
      </c>
      <c r="I1696" s="15">
        <v>25235.8</v>
      </c>
      <c r="J1696" s="77">
        <v>3</v>
      </c>
      <c r="K1696" s="92"/>
    </row>
    <row r="1697" spans="1:11" ht="12.5" x14ac:dyDescent="0.25">
      <c r="A1697" s="14" t="s">
        <v>3026</v>
      </c>
      <c r="B1697" s="14"/>
      <c r="C1697" s="14"/>
      <c r="D1697" s="16">
        <v>45961</v>
      </c>
      <c r="E1697" s="16"/>
      <c r="F1697" s="14" t="s">
        <v>3037</v>
      </c>
      <c r="G1697" s="14"/>
      <c r="H1697" s="14" t="s">
        <v>3038</v>
      </c>
      <c r="I1697" s="15">
        <v>40692.9</v>
      </c>
      <c r="J1697" s="77">
        <v>4</v>
      </c>
      <c r="K1697" s="92"/>
    </row>
    <row r="1698" spans="1:11" ht="12.5" x14ac:dyDescent="0.25">
      <c r="A1698" s="14" t="s">
        <v>3026</v>
      </c>
      <c r="B1698" s="14"/>
      <c r="C1698" s="14"/>
      <c r="D1698" s="16">
        <v>45961</v>
      </c>
      <c r="E1698" s="16"/>
      <c r="F1698" s="14" t="s">
        <v>3035</v>
      </c>
      <c r="G1698" s="14">
        <v>30807484</v>
      </c>
      <c r="H1698" s="14" t="s">
        <v>3036</v>
      </c>
      <c r="I1698" s="15">
        <v>88617.52</v>
      </c>
      <c r="J1698" s="77">
        <v>4</v>
      </c>
      <c r="K1698" s="92"/>
    </row>
    <row r="1699" spans="1:11" ht="20" x14ac:dyDescent="0.25">
      <c r="A1699" s="14" t="s">
        <v>3026</v>
      </c>
      <c r="B1699" s="14"/>
      <c r="C1699" s="14"/>
      <c r="D1699" s="16">
        <v>45967</v>
      </c>
      <c r="E1699" s="16"/>
      <c r="F1699" s="14" t="s">
        <v>3164</v>
      </c>
      <c r="G1699" s="14"/>
      <c r="H1699" s="14" t="s">
        <v>3030</v>
      </c>
      <c r="I1699" s="15">
        <v>186759.62</v>
      </c>
      <c r="J1699" s="77">
        <v>4</v>
      </c>
      <c r="K1699" s="92"/>
    </row>
    <row r="1700" spans="1:11" ht="20" x14ac:dyDescent="0.25">
      <c r="A1700" s="14" t="s">
        <v>3026</v>
      </c>
      <c r="B1700" s="14" t="s">
        <v>7282</v>
      </c>
      <c r="C1700" s="14" t="s">
        <v>7283</v>
      </c>
      <c r="D1700" s="16">
        <v>45982</v>
      </c>
      <c r="E1700" s="16"/>
      <c r="F1700" s="14" t="s">
        <v>7284</v>
      </c>
      <c r="G1700" s="14" t="s">
        <v>4401</v>
      </c>
      <c r="H1700" s="14" t="s">
        <v>3159</v>
      </c>
      <c r="I1700" s="15">
        <v>11582.1</v>
      </c>
      <c r="J1700" s="77">
        <v>3</v>
      </c>
      <c r="K1700" s="92"/>
    </row>
    <row r="1701" spans="1:11" ht="20" x14ac:dyDescent="0.25">
      <c r="A1701" s="14" t="s">
        <v>3026</v>
      </c>
      <c r="B1701" s="14" t="s">
        <v>7708</v>
      </c>
      <c r="C1701" s="14">
        <v>2025000411</v>
      </c>
      <c r="D1701" s="16">
        <v>45986</v>
      </c>
      <c r="E1701" s="16"/>
      <c r="F1701" s="14" t="s">
        <v>7709</v>
      </c>
      <c r="G1701" s="14" t="s">
        <v>4121</v>
      </c>
      <c r="H1701" s="14" t="s">
        <v>3154</v>
      </c>
      <c r="I1701" s="15">
        <v>7000</v>
      </c>
      <c r="J1701" s="77">
        <v>3</v>
      </c>
      <c r="K1701" s="92"/>
    </row>
    <row r="1702" spans="1:11" ht="12.5" x14ac:dyDescent="0.25">
      <c r="A1702" s="14" t="s">
        <v>3026</v>
      </c>
      <c r="B1702" s="14" t="s">
        <v>7301</v>
      </c>
      <c r="C1702" s="14" t="s">
        <v>7302</v>
      </c>
      <c r="D1702" s="16">
        <v>45987</v>
      </c>
      <c r="E1702" s="16"/>
      <c r="F1702" s="14" t="s">
        <v>7303</v>
      </c>
      <c r="G1702" s="14" t="s">
        <v>3816</v>
      </c>
      <c r="H1702" s="14" t="s">
        <v>3817</v>
      </c>
      <c r="I1702" s="15">
        <v>600</v>
      </c>
      <c r="J1702" s="77">
        <v>5</v>
      </c>
      <c r="K1702" s="92"/>
    </row>
    <row r="1703" spans="1:11" ht="12.5" x14ac:dyDescent="0.25">
      <c r="A1703" s="14" t="s">
        <v>3026</v>
      </c>
      <c r="B1703" s="14" t="s">
        <v>7298</v>
      </c>
      <c r="C1703" s="14" t="s">
        <v>7299</v>
      </c>
      <c r="D1703" s="16">
        <v>45987</v>
      </c>
      <c r="E1703" s="16"/>
      <c r="F1703" s="14" t="s">
        <v>7300</v>
      </c>
      <c r="G1703" s="14" t="s">
        <v>5782</v>
      </c>
      <c r="H1703" s="14" t="s">
        <v>5783</v>
      </c>
      <c r="I1703" s="15">
        <v>1300</v>
      </c>
      <c r="J1703" s="77">
        <v>5</v>
      </c>
      <c r="K1703" s="92"/>
    </row>
    <row r="1704" spans="1:11" ht="12.5" x14ac:dyDescent="0.25">
      <c r="A1704" s="14" t="s">
        <v>3026</v>
      </c>
      <c r="B1704" s="14" t="s">
        <v>7304</v>
      </c>
      <c r="C1704" s="14" t="s">
        <v>3641</v>
      </c>
      <c r="D1704" s="16">
        <v>45987</v>
      </c>
      <c r="E1704" s="16"/>
      <c r="F1704" s="14" t="s">
        <v>7305</v>
      </c>
      <c r="G1704" s="14" t="s">
        <v>5782</v>
      </c>
      <c r="H1704" s="14" t="s">
        <v>5783</v>
      </c>
      <c r="I1704" s="15">
        <v>1300</v>
      </c>
      <c r="J1704" s="77">
        <v>5</v>
      </c>
      <c r="K1704" s="92"/>
    </row>
    <row r="1705" spans="1:11" ht="12.5" x14ac:dyDescent="0.25">
      <c r="A1705" s="14" t="s">
        <v>3026</v>
      </c>
      <c r="B1705" s="14" t="s">
        <v>7306</v>
      </c>
      <c r="C1705" s="14" t="s">
        <v>7307</v>
      </c>
      <c r="D1705" s="16">
        <v>45987</v>
      </c>
      <c r="E1705" s="16"/>
      <c r="F1705" s="14" t="s">
        <v>7305</v>
      </c>
      <c r="G1705" s="14" t="s">
        <v>5805</v>
      </c>
      <c r="H1705" s="14" t="s">
        <v>5806</v>
      </c>
      <c r="I1705" s="15">
        <v>1300</v>
      </c>
      <c r="J1705" s="77">
        <v>5</v>
      </c>
      <c r="K1705" s="92"/>
    </row>
    <row r="1706" spans="1:11" ht="20" x14ac:dyDescent="0.25">
      <c r="A1706" s="14" t="s">
        <v>3026</v>
      </c>
      <c r="B1706" s="14" t="s">
        <v>7308</v>
      </c>
      <c r="C1706" s="14" t="s">
        <v>3691</v>
      </c>
      <c r="D1706" s="16">
        <v>45987</v>
      </c>
      <c r="E1706" s="16"/>
      <c r="F1706" s="14" t="s">
        <v>7309</v>
      </c>
      <c r="G1706" s="14" t="s">
        <v>3794</v>
      </c>
      <c r="H1706" s="14" t="s">
        <v>3795</v>
      </c>
      <c r="I1706" s="15">
        <v>1700</v>
      </c>
      <c r="J1706" s="77">
        <v>5</v>
      </c>
      <c r="K1706" s="92"/>
    </row>
    <row r="1707" spans="1:11" ht="20" x14ac:dyDescent="0.25">
      <c r="A1707" s="14" t="s">
        <v>3026</v>
      </c>
      <c r="B1707" s="14" t="s">
        <v>7310</v>
      </c>
      <c r="C1707" s="14" t="s">
        <v>7311</v>
      </c>
      <c r="D1707" s="16">
        <v>45988</v>
      </c>
      <c r="E1707" s="16"/>
      <c r="F1707" s="14" t="s">
        <v>7312</v>
      </c>
      <c r="G1707" s="14"/>
      <c r="H1707" s="14" t="s">
        <v>3146</v>
      </c>
      <c r="I1707" s="15">
        <v>9600</v>
      </c>
      <c r="J1707" s="77">
        <v>1</v>
      </c>
      <c r="K1707" s="92"/>
    </row>
    <row r="1708" spans="1:11" ht="20" x14ac:dyDescent="0.25">
      <c r="A1708" s="14" t="s">
        <v>3026</v>
      </c>
      <c r="B1708" s="14" t="s">
        <v>7313</v>
      </c>
      <c r="C1708" s="14" t="s">
        <v>7314</v>
      </c>
      <c r="D1708" s="16">
        <v>45988</v>
      </c>
      <c r="E1708" s="16"/>
      <c r="F1708" s="14" t="s">
        <v>7315</v>
      </c>
      <c r="G1708" s="14"/>
      <c r="H1708" s="14" t="s">
        <v>3146</v>
      </c>
      <c r="I1708" s="15">
        <v>96100</v>
      </c>
      <c r="J1708" s="77">
        <v>2</v>
      </c>
      <c r="K1708" s="92"/>
    </row>
    <row r="1709" spans="1:11" ht="12.5" x14ac:dyDescent="0.25">
      <c r="A1709" s="14" t="s">
        <v>3026</v>
      </c>
      <c r="B1709" s="14" t="s">
        <v>7552</v>
      </c>
      <c r="C1709" s="14" t="s">
        <v>5475</v>
      </c>
      <c r="D1709" s="16">
        <v>45989</v>
      </c>
      <c r="E1709" s="16"/>
      <c r="F1709" s="14" t="s">
        <v>7323</v>
      </c>
      <c r="G1709" s="14" t="s">
        <v>7237</v>
      </c>
      <c r="H1709" s="14" t="s">
        <v>7238</v>
      </c>
      <c r="I1709" s="15">
        <v>14</v>
      </c>
      <c r="J1709" s="77">
        <v>4</v>
      </c>
      <c r="K1709" s="92"/>
    </row>
    <row r="1710" spans="1:11" ht="12.5" x14ac:dyDescent="0.25">
      <c r="A1710" s="14" t="s">
        <v>3026</v>
      </c>
      <c r="B1710" s="14" t="s">
        <v>7418</v>
      </c>
      <c r="C1710" s="14" t="s">
        <v>5890</v>
      </c>
      <c r="D1710" s="16">
        <v>45989</v>
      </c>
      <c r="E1710" s="16"/>
      <c r="F1710" s="14" t="s">
        <v>7323</v>
      </c>
      <c r="G1710" s="14" t="s">
        <v>5576</v>
      </c>
      <c r="H1710" s="14" t="s">
        <v>5577</v>
      </c>
      <c r="I1710" s="15">
        <v>35</v>
      </c>
      <c r="J1710" s="77">
        <v>4</v>
      </c>
      <c r="K1710" s="92"/>
    </row>
    <row r="1711" spans="1:11" ht="12.5" x14ac:dyDescent="0.25">
      <c r="A1711" s="14" t="s">
        <v>3026</v>
      </c>
      <c r="B1711" s="14" t="s">
        <v>7393</v>
      </c>
      <c r="C1711" s="14" t="s">
        <v>6185</v>
      </c>
      <c r="D1711" s="16">
        <v>45989</v>
      </c>
      <c r="E1711" s="16"/>
      <c r="F1711" s="14" t="s">
        <v>7339</v>
      </c>
      <c r="G1711" s="14" t="s">
        <v>5810</v>
      </c>
      <c r="H1711" s="14" t="s">
        <v>5811</v>
      </c>
      <c r="I1711" s="15">
        <v>45</v>
      </c>
      <c r="J1711" s="77">
        <v>4</v>
      </c>
      <c r="K1711" s="92"/>
    </row>
    <row r="1712" spans="1:11" ht="12.5" x14ac:dyDescent="0.25">
      <c r="A1712" s="14" t="s">
        <v>3026</v>
      </c>
      <c r="B1712" s="14" t="s">
        <v>7507</v>
      </c>
      <c r="C1712" s="14" t="s">
        <v>5763</v>
      </c>
      <c r="D1712" s="16">
        <v>45989</v>
      </c>
      <c r="E1712" s="16"/>
      <c r="F1712" s="14" t="s">
        <v>7504</v>
      </c>
      <c r="G1712" s="14">
        <v>1073837941</v>
      </c>
      <c r="H1712" s="14" t="s">
        <v>7508</v>
      </c>
      <c r="I1712" s="15">
        <v>45</v>
      </c>
      <c r="J1712" s="77">
        <v>4</v>
      </c>
      <c r="K1712" s="92"/>
    </row>
    <row r="1713" spans="1:11" ht="12.5" x14ac:dyDescent="0.25">
      <c r="A1713" s="14" t="s">
        <v>3026</v>
      </c>
      <c r="B1713" s="14" t="s">
        <v>7563</v>
      </c>
      <c r="C1713" s="14" t="s">
        <v>7564</v>
      </c>
      <c r="D1713" s="16">
        <v>45989</v>
      </c>
      <c r="E1713" s="16"/>
      <c r="F1713" s="14" t="s">
        <v>7323</v>
      </c>
      <c r="G1713" s="14" t="s">
        <v>5820</v>
      </c>
      <c r="H1713" s="14" t="s">
        <v>5821</v>
      </c>
      <c r="I1713" s="15">
        <v>45</v>
      </c>
      <c r="J1713" s="77">
        <v>4</v>
      </c>
      <c r="K1713" s="92"/>
    </row>
    <row r="1714" spans="1:11" ht="12.5" x14ac:dyDescent="0.25">
      <c r="A1714" s="14" t="s">
        <v>3026</v>
      </c>
      <c r="B1714" s="14" t="s">
        <v>7327</v>
      </c>
      <c r="C1714" s="14" t="s">
        <v>7328</v>
      </c>
      <c r="D1714" s="16">
        <v>45989</v>
      </c>
      <c r="E1714" s="16"/>
      <c r="F1714" s="14" t="s">
        <v>7326</v>
      </c>
      <c r="G1714" s="14" t="s">
        <v>5698</v>
      </c>
      <c r="H1714" s="14" t="s">
        <v>5699</v>
      </c>
      <c r="I1714" s="15">
        <v>49</v>
      </c>
      <c r="J1714" s="77">
        <v>4</v>
      </c>
      <c r="K1714" s="92"/>
    </row>
    <row r="1715" spans="1:11" ht="12.5" x14ac:dyDescent="0.25">
      <c r="A1715" s="14" t="s">
        <v>3026</v>
      </c>
      <c r="B1715" s="14" t="s">
        <v>7349</v>
      </c>
      <c r="C1715" s="14" t="s">
        <v>7350</v>
      </c>
      <c r="D1715" s="16">
        <v>45989</v>
      </c>
      <c r="E1715" s="16"/>
      <c r="F1715" s="14" t="s">
        <v>7351</v>
      </c>
      <c r="G1715" s="14" t="s">
        <v>5706</v>
      </c>
      <c r="H1715" s="14" t="s">
        <v>5707</v>
      </c>
      <c r="I1715" s="15">
        <v>49</v>
      </c>
      <c r="J1715" s="77">
        <v>4</v>
      </c>
      <c r="K1715" s="92"/>
    </row>
    <row r="1716" spans="1:11" ht="12.5" x14ac:dyDescent="0.25">
      <c r="A1716" s="14" t="s">
        <v>3026</v>
      </c>
      <c r="B1716" s="14" t="s">
        <v>7356</v>
      </c>
      <c r="C1716" s="14" t="s">
        <v>7357</v>
      </c>
      <c r="D1716" s="16">
        <v>45989</v>
      </c>
      <c r="E1716" s="16"/>
      <c r="F1716" s="14" t="s">
        <v>7351</v>
      </c>
      <c r="G1716" s="14" t="s">
        <v>7072</v>
      </c>
      <c r="H1716" s="14" t="s">
        <v>5715</v>
      </c>
      <c r="I1716" s="15">
        <v>49</v>
      </c>
      <c r="J1716" s="77">
        <v>4</v>
      </c>
      <c r="K1716" s="92"/>
    </row>
    <row r="1717" spans="1:11" ht="12.5" x14ac:dyDescent="0.25">
      <c r="A1717" s="14" t="s">
        <v>3026</v>
      </c>
      <c r="B1717" s="14" t="s">
        <v>7474</v>
      </c>
      <c r="C1717" s="14" t="s">
        <v>5709</v>
      </c>
      <c r="D1717" s="16">
        <v>45989</v>
      </c>
      <c r="E1717" s="16"/>
      <c r="F1717" s="14" t="s">
        <v>7334</v>
      </c>
      <c r="G1717" s="14" t="s">
        <v>7335</v>
      </c>
      <c r="H1717" s="14" t="s">
        <v>7336</v>
      </c>
      <c r="I1717" s="15">
        <v>49</v>
      </c>
      <c r="J1717" s="77">
        <v>4</v>
      </c>
      <c r="K1717" s="92"/>
    </row>
    <row r="1718" spans="1:11" ht="12.5" x14ac:dyDescent="0.25">
      <c r="A1718" s="14" t="s">
        <v>3026</v>
      </c>
      <c r="B1718" s="14" t="s">
        <v>7488</v>
      </c>
      <c r="C1718" s="14" t="s">
        <v>7489</v>
      </c>
      <c r="D1718" s="16">
        <v>45989</v>
      </c>
      <c r="E1718" s="16"/>
      <c r="F1718" s="14" t="s">
        <v>7471</v>
      </c>
      <c r="G1718" s="14" t="s">
        <v>7171</v>
      </c>
      <c r="H1718" s="14" t="s">
        <v>7172</v>
      </c>
      <c r="I1718" s="15">
        <v>49</v>
      </c>
      <c r="J1718" s="77">
        <v>4</v>
      </c>
      <c r="K1718" s="92"/>
    </row>
    <row r="1719" spans="1:11" ht="12.5" x14ac:dyDescent="0.25">
      <c r="A1719" s="14" t="s">
        <v>3026</v>
      </c>
      <c r="B1719" s="14" t="s">
        <v>7495</v>
      </c>
      <c r="C1719" s="14" t="s">
        <v>7496</v>
      </c>
      <c r="D1719" s="16">
        <v>45989</v>
      </c>
      <c r="E1719" s="16"/>
      <c r="F1719" s="14" t="s">
        <v>7491</v>
      </c>
      <c r="G1719" s="14" t="s">
        <v>3837</v>
      </c>
      <c r="H1719" s="14" t="s">
        <v>3838</v>
      </c>
      <c r="I1719" s="15">
        <v>49</v>
      </c>
      <c r="J1719" s="77">
        <v>4</v>
      </c>
      <c r="K1719" s="92"/>
    </row>
    <row r="1720" spans="1:11" ht="12.5" x14ac:dyDescent="0.25">
      <c r="A1720" s="14" t="s">
        <v>3026</v>
      </c>
      <c r="B1720" s="14" t="s">
        <v>7503</v>
      </c>
      <c r="C1720" s="14" t="s">
        <v>6416</v>
      </c>
      <c r="D1720" s="16">
        <v>45989</v>
      </c>
      <c r="E1720" s="16"/>
      <c r="F1720" s="14" t="s">
        <v>7504</v>
      </c>
      <c r="G1720" s="14" t="s">
        <v>7183</v>
      </c>
      <c r="H1720" s="14" t="s">
        <v>7184</v>
      </c>
      <c r="I1720" s="15">
        <v>49</v>
      </c>
      <c r="J1720" s="77">
        <v>4</v>
      </c>
      <c r="K1720" s="92"/>
    </row>
    <row r="1721" spans="1:11" ht="12.5" x14ac:dyDescent="0.25">
      <c r="A1721" s="14" t="s">
        <v>3026</v>
      </c>
      <c r="B1721" s="14" t="s">
        <v>7516</v>
      </c>
      <c r="C1721" s="14" t="s">
        <v>7517</v>
      </c>
      <c r="D1721" s="16">
        <v>45989</v>
      </c>
      <c r="E1721" s="16"/>
      <c r="F1721" s="14" t="s">
        <v>7351</v>
      </c>
      <c r="G1721" s="14" t="s">
        <v>7198</v>
      </c>
      <c r="H1721" s="14" t="s">
        <v>7199</v>
      </c>
      <c r="I1721" s="15">
        <v>49</v>
      </c>
      <c r="J1721" s="77">
        <v>4</v>
      </c>
      <c r="K1721" s="92"/>
    </row>
    <row r="1722" spans="1:11" ht="12.5" x14ac:dyDescent="0.25">
      <c r="A1722" s="14" t="s">
        <v>3026</v>
      </c>
      <c r="B1722" s="14" t="s">
        <v>7533</v>
      </c>
      <c r="C1722" s="14" t="s">
        <v>7534</v>
      </c>
      <c r="D1722" s="16">
        <v>45989</v>
      </c>
      <c r="E1722" s="16"/>
      <c r="F1722" s="14" t="s">
        <v>7323</v>
      </c>
      <c r="G1722" s="14" t="s">
        <v>7222</v>
      </c>
      <c r="H1722" s="14" t="s">
        <v>5802</v>
      </c>
      <c r="I1722" s="15">
        <v>49</v>
      </c>
      <c r="J1722" s="77">
        <v>4</v>
      </c>
      <c r="K1722" s="92"/>
    </row>
    <row r="1723" spans="1:11" ht="12.5" x14ac:dyDescent="0.25">
      <c r="A1723" s="14" t="s">
        <v>3026</v>
      </c>
      <c r="B1723" s="14" t="s">
        <v>7518</v>
      </c>
      <c r="C1723" s="14" t="s">
        <v>7489</v>
      </c>
      <c r="D1723" s="16">
        <v>45989</v>
      </c>
      <c r="E1723" s="16"/>
      <c r="F1723" s="14" t="s">
        <v>7351</v>
      </c>
      <c r="G1723" s="14" t="s">
        <v>7064</v>
      </c>
      <c r="H1723" s="14" t="s">
        <v>7065</v>
      </c>
      <c r="I1723" s="15">
        <v>55</v>
      </c>
      <c r="J1723" s="77">
        <v>4</v>
      </c>
      <c r="K1723" s="92"/>
    </row>
    <row r="1724" spans="1:11" ht="12.5" x14ac:dyDescent="0.25">
      <c r="A1724" s="14" t="s">
        <v>3026</v>
      </c>
      <c r="B1724" s="14" t="s">
        <v>7574</v>
      </c>
      <c r="C1724" s="14" t="s">
        <v>7575</v>
      </c>
      <c r="D1724" s="16">
        <v>45989</v>
      </c>
      <c r="E1724" s="16"/>
      <c r="F1724" s="14" t="s">
        <v>7323</v>
      </c>
      <c r="G1724" s="14" t="s">
        <v>5576</v>
      </c>
      <c r="H1724" s="14" t="s">
        <v>5577</v>
      </c>
      <c r="I1724" s="15">
        <v>55</v>
      </c>
      <c r="J1724" s="77">
        <v>4</v>
      </c>
      <c r="K1724" s="92"/>
    </row>
    <row r="1725" spans="1:11" ht="12.5" x14ac:dyDescent="0.25">
      <c r="A1725" s="14" t="s">
        <v>3026</v>
      </c>
      <c r="B1725" s="14" t="s">
        <v>7576</v>
      </c>
      <c r="C1725" s="14" t="s">
        <v>5328</v>
      </c>
      <c r="D1725" s="16">
        <v>45989</v>
      </c>
      <c r="E1725" s="16"/>
      <c r="F1725" s="14" t="s">
        <v>7323</v>
      </c>
      <c r="G1725" s="14" t="s">
        <v>5579</v>
      </c>
      <c r="H1725" s="14" t="s">
        <v>5580</v>
      </c>
      <c r="I1725" s="15">
        <v>57</v>
      </c>
      <c r="J1725" s="77">
        <v>4</v>
      </c>
      <c r="K1725" s="92"/>
    </row>
    <row r="1726" spans="1:11" ht="12.5" x14ac:dyDescent="0.25">
      <c r="A1726" s="14" t="s">
        <v>3026</v>
      </c>
      <c r="B1726" s="14" t="s">
        <v>7531</v>
      </c>
      <c r="C1726" s="14" t="s">
        <v>7532</v>
      </c>
      <c r="D1726" s="16">
        <v>45989</v>
      </c>
      <c r="E1726" s="16"/>
      <c r="F1726" s="14" t="s">
        <v>7323</v>
      </c>
      <c r="G1726" s="14" t="s">
        <v>5718</v>
      </c>
      <c r="H1726" s="14" t="s">
        <v>5719</v>
      </c>
      <c r="I1726" s="15">
        <v>65</v>
      </c>
      <c r="J1726" s="77">
        <v>4</v>
      </c>
      <c r="K1726" s="92"/>
    </row>
    <row r="1727" spans="1:11" ht="12.5" x14ac:dyDescent="0.25">
      <c r="A1727" s="14" t="s">
        <v>3026</v>
      </c>
      <c r="B1727" s="14" t="s">
        <v>7559</v>
      </c>
      <c r="C1727" s="14" t="s">
        <v>6918</v>
      </c>
      <c r="D1727" s="16">
        <v>45989</v>
      </c>
      <c r="E1727" s="16"/>
      <c r="F1727" s="14" t="s">
        <v>7323</v>
      </c>
      <c r="G1727" s="14" t="s">
        <v>5820</v>
      </c>
      <c r="H1727" s="14" t="s">
        <v>5821</v>
      </c>
      <c r="I1727" s="15">
        <v>65</v>
      </c>
      <c r="J1727" s="77">
        <v>4</v>
      </c>
      <c r="K1727" s="92"/>
    </row>
    <row r="1728" spans="1:11" ht="12.5" x14ac:dyDescent="0.25">
      <c r="A1728" s="14" t="s">
        <v>3026</v>
      </c>
      <c r="B1728" s="14" t="s">
        <v>7587</v>
      </c>
      <c r="C1728" s="14" t="s">
        <v>6716</v>
      </c>
      <c r="D1728" s="16">
        <v>45989</v>
      </c>
      <c r="E1728" s="16"/>
      <c r="F1728" s="14" t="s">
        <v>6974</v>
      </c>
      <c r="G1728" s="14" t="s">
        <v>5836</v>
      </c>
      <c r="H1728" s="14" t="s">
        <v>5837</v>
      </c>
      <c r="I1728" s="15">
        <v>65</v>
      </c>
      <c r="J1728" s="77">
        <v>4</v>
      </c>
      <c r="K1728" s="92"/>
    </row>
    <row r="1729" spans="1:11" ht="12.5" x14ac:dyDescent="0.25">
      <c r="A1729" s="14" t="s">
        <v>3026</v>
      </c>
      <c r="B1729" s="14" t="s">
        <v>7589</v>
      </c>
      <c r="C1729" s="14" t="s">
        <v>3625</v>
      </c>
      <c r="D1729" s="16">
        <v>45989</v>
      </c>
      <c r="E1729" s="16"/>
      <c r="F1729" s="14" t="s">
        <v>7323</v>
      </c>
      <c r="G1729" s="14" t="s">
        <v>5836</v>
      </c>
      <c r="H1729" s="14" t="s">
        <v>5837</v>
      </c>
      <c r="I1729" s="15">
        <v>65</v>
      </c>
      <c r="J1729" s="77">
        <v>4</v>
      </c>
      <c r="K1729" s="92"/>
    </row>
    <row r="1730" spans="1:11" ht="12.5" x14ac:dyDescent="0.25">
      <c r="A1730" s="14" t="s">
        <v>3026</v>
      </c>
      <c r="B1730" s="14" t="s">
        <v>7553</v>
      </c>
      <c r="C1730" s="14" t="s">
        <v>4831</v>
      </c>
      <c r="D1730" s="16">
        <v>45989</v>
      </c>
      <c r="E1730" s="16"/>
      <c r="F1730" s="14" t="s">
        <v>7323</v>
      </c>
      <c r="G1730" s="14" t="s">
        <v>7240</v>
      </c>
      <c r="H1730" s="14" t="s">
        <v>7241</v>
      </c>
      <c r="I1730" s="15">
        <v>69</v>
      </c>
      <c r="J1730" s="77">
        <v>4</v>
      </c>
      <c r="K1730" s="92"/>
    </row>
    <row r="1731" spans="1:11" ht="12.5" x14ac:dyDescent="0.25">
      <c r="A1731" s="14" t="s">
        <v>3026</v>
      </c>
      <c r="B1731" s="14" t="s">
        <v>7584</v>
      </c>
      <c r="C1731" s="14" t="s">
        <v>7585</v>
      </c>
      <c r="D1731" s="16">
        <v>45989</v>
      </c>
      <c r="E1731" s="16"/>
      <c r="F1731" s="14" t="s">
        <v>7323</v>
      </c>
      <c r="G1731" s="14" t="s">
        <v>7270</v>
      </c>
      <c r="H1731" s="14" t="s">
        <v>7271</v>
      </c>
      <c r="I1731" s="15">
        <v>69</v>
      </c>
      <c r="J1731" s="77">
        <v>4</v>
      </c>
      <c r="K1731" s="92"/>
    </row>
    <row r="1732" spans="1:11" ht="12.5" x14ac:dyDescent="0.25">
      <c r="A1732" s="14" t="s">
        <v>3026</v>
      </c>
      <c r="B1732" s="14" t="s">
        <v>7383</v>
      </c>
      <c r="C1732" s="14" t="s">
        <v>7384</v>
      </c>
      <c r="D1732" s="16">
        <v>45989</v>
      </c>
      <c r="E1732" s="16"/>
      <c r="F1732" s="14" t="s">
        <v>7323</v>
      </c>
      <c r="G1732" s="14" t="s">
        <v>5727</v>
      </c>
      <c r="H1732" s="14" t="s">
        <v>5728</v>
      </c>
      <c r="I1732" s="15">
        <v>72</v>
      </c>
      <c r="J1732" s="77">
        <v>4</v>
      </c>
      <c r="K1732" s="92"/>
    </row>
    <row r="1733" spans="1:11" ht="12.5" x14ac:dyDescent="0.25">
      <c r="A1733" s="14" t="s">
        <v>3026</v>
      </c>
      <c r="B1733" s="14" t="s">
        <v>7537</v>
      </c>
      <c r="C1733" s="14" t="s">
        <v>7538</v>
      </c>
      <c r="D1733" s="16">
        <v>45989</v>
      </c>
      <c r="E1733" s="16"/>
      <c r="F1733" s="14" t="s">
        <v>7323</v>
      </c>
      <c r="G1733" s="14" t="s">
        <v>5805</v>
      </c>
      <c r="H1733" s="14" t="s">
        <v>5806</v>
      </c>
      <c r="I1733" s="15">
        <v>87.6</v>
      </c>
      <c r="J1733" s="77">
        <v>4</v>
      </c>
      <c r="K1733" s="92"/>
    </row>
    <row r="1734" spans="1:11" ht="12.5" x14ac:dyDescent="0.25">
      <c r="A1734" s="14" t="s">
        <v>3026</v>
      </c>
      <c r="B1734" s="14" t="s">
        <v>7337</v>
      </c>
      <c r="C1734" s="14" t="s">
        <v>7338</v>
      </c>
      <c r="D1734" s="16">
        <v>45989</v>
      </c>
      <c r="E1734" s="16"/>
      <c r="F1734" s="14" t="s">
        <v>7339</v>
      </c>
      <c r="G1734" s="14" t="s">
        <v>7058</v>
      </c>
      <c r="H1734" s="14" t="s">
        <v>7059</v>
      </c>
      <c r="I1734" s="15">
        <v>98</v>
      </c>
      <c r="J1734" s="77">
        <v>4</v>
      </c>
      <c r="K1734" s="92"/>
    </row>
    <row r="1735" spans="1:11" ht="12.5" x14ac:dyDescent="0.25">
      <c r="A1735" s="14" t="s">
        <v>3026</v>
      </c>
      <c r="B1735" s="14" t="s">
        <v>7512</v>
      </c>
      <c r="C1735" s="14" t="s">
        <v>6726</v>
      </c>
      <c r="D1735" s="16">
        <v>45989</v>
      </c>
      <c r="E1735" s="16"/>
      <c r="F1735" s="14" t="s">
        <v>7323</v>
      </c>
      <c r="G1735" s="14" t="s">
        <v>7191</v>
      </c>
      <c r="H1735" s="14" t="s">
        <v>7192</v>
      </c>
      <c r="I1735" s="15">
        <v>98</v>
      </c>
      <c r="J1735" s="77">
        <v>4</v>
      </c>
      <c r="K1735" s="92"/>
    </row>
    <row r="1736" spans="1:11" ht="12.5" x14ac:dyDescent="0.25">
      <c r="A1736" s="14" t="s">
        <v>3026</v>
      </c>
      <c r="B1736" s="14" t="s">
        <v>7549</v>
      </c>
      <c r="C1736" s="14" t="s">
        <v>6726</v>
      </c>
      <c r="D1736" s="16">
        <v>45989</v>
      </c>
      <c r="E1736" s="16"/>
      <c r="F1736" s="14" t="s">
        <v>7323</v>
      </c>
      <c r="G1736" s="14" t="s">
        <v>7237</v>
      </c>
      <c r="H1736" s="14" t="s">
        <v>7238</v>
      </c>
      <c r="I1736" s="15">
        <v>98</v>
      </c>
      <c r="J1736" s="77">
        <v>4</v>
      </c>
      <c r="K1736" s="92"/>
    </row>
    <row r="1737" spans="1:11" ht="12.5" x14ac:dyDescent="0.25">
      <c r="A1737" s="14" t="s">
        <v>3026</v>
      </c>
      <c r="B1737" s="14" t="s">
        <v>7567</v>
      </c>
      <c r="C1737" s="14" t="s">
        <v>7568</v>
      </c>
      <c r="D1737" s="16">
        <v>45989</v>
      </c>
      <c r="E1737" s="16"/>
      <c r="F1737" s="14" t="s">
        <v>7323</v>
      </c>
      <c r="G1737" s="14" t="s">
        <v>7245</v>
      </c>
      <c r="H1737" s="14" t="s">
        <v>7246</v>
      </c>
      <c r="I1737" s="15">
        <v>98</v>
      </c>
      <c r="J1737" s="77">
        <v>4</v>
      </c>
      <c r="K1737" s="92"/>
    </row>
    <row r="1738" spans="1:11" ht="12.5" x14ac:dyDescent="0.25">
      <c r="A1738" s="14" t="s">
        <v>3026</v>
      </c>
      <c r="B1738" s="14" t="s">
        <v>7593</v>
      </c>
      <c r="C1738" s="14" t="s">
        <v>7540</v>
      </c>
      <c r="D1738" s="16">
        <v>45989</v>
      </c>
      <c r="E1738" s="16"/>
      <c r="F1738" s="14" t="s">
        <v>7323</v>
      </c>
      <c r="G1738" s="14" t="s">
        <v>7594</v>
      </c>
      <c r="H1738" s="14" t="s">
        <v>7595</v>
      </c>
      <c r="I1738" s="15">
        <v>98</v>
      </c>
      <c r="J1738" s="77">
        <v>4</v>
      </c>
      <c r="K1738" s="92"/>
    </row>
    <row r="1739" spans="1:11" ht="12.5" x14ac:dyDescent="0.25">
      <c r="A1739" s="14" t="s">
        <v>3026</v>
      </c>
      <c r="B1739" s="14" t="s">
        <v>7341</v>
      </c>
      <c r="C1739" s="14" t="s">
        <v>7342</v>
      </c>
      <c r="D1739" s="16">
        <v>45989</v>
      </c>
      <c r="E1739" s="16"/>
      <c r="F1739" s="14" t="s">
        <v>7343</v>
      </c>
      <c r="G1739" s="14" t="s">
        <v>7064</v>
      </c>
      <c r="H1739" s="14" t="s">
        <v>7065</v>
      </c>
      <c r="I1739" s="15">
        <v>106</v>
      </c>
      <c r="J1739" s="77">
        <v>4</v>
      </c>
      <c r="K1739" s="92"/>
    </row>
    <row r="1740" spans="1:11" ht="12.5" x14ac:dyDescent="0.25">
      <c r="A1740" s="14" t="s">
        <v>3026</v>
      </c>
      <c r="B1740" s="14" t="s">
        <v>7365</v>
      </c>
      <c r="C1740" s="14" t="s">
        <v>7366</v>
      </c>
      <c r="D1740" s="16">
        <v>45989</v>
      </c>
      <c r="E1740" s="16"/>
      <c r="F1740" s="14" t="s">
        <v>7323</v>
      </c>
      <c r="G1740" s="14" t="s">
        <v>5718</v>
      </c>
      <c r="H1740" s="14" t="s">
        <v>5719</v>
      </c>
      <c r="I1740" s="15">
        <v>116</v>
      </c>
      <c r="J1740" s="77">
        <v>4</v>
      </c>
      <c r="K1740" s="92"/>
    </row>
    <row r="1741" spans="1:11" ht="12.5" x14ac:dyDescent="0.25">
      <c r="A1741" s="14" t="s">
        <v>3026</v>
      </c>
      <c r="B1741" s="14" t="s">
        <v>7369</v>
      </c>
      <c r="C1741" s="14" t="s">
        <v>5503</v>
      </c>
      <c r="D1741" s="16">
        <v>45989</v>
      </c>
      <c r="E1741" s="16"/>
      <c r="F1741" s="14" t="s">
        <v>7348</v>
      </c>
      <c r="G1741" s="14" t="s">
        <v>5721</v>
      </c>
      <c r="H1741" s="14" t="s">
        <v>5722</v>
      </c>
      <c r="I1741" s="15">
        <v>126</v>
      </c>
      <c r="J1741" s="77">
        <v>4</v>
      </c>
      <c r="K1741" s="92"/>
    </row>
    <row r="1742" spans="1:11" ht="12.5" x14ac:dyDescent="0.25">
      <c r="A1742" s="14" t="s">
        <v>3026</v>
      </c>
      <c r="B1742" s="14" t="s">
        <v>7523</v>
      </c>
      <c r="C1742" s="14" t="s">
        <v>5475</v>
      </c>
      <c r="D1742" s="16">
        <v>45989</v>
      </c>
      <c r="E1742" s="16"/>
      <c r="F1742" s="14" t="s">
        <v>7323</v>
      </c>
      <c r="G1742" s="14" t="s">
        <v>5793</v>
      </c>
      <c r="H1742" s="14" t="s">
        <v>5794</v>
      </c>
      <c r="I1742" s="15">
        <v>126</v>
      </c>
      <c r="J1742" s="77">
        <v>4</v>
      </c>
      <c r="K1742" s="92"/>
    </row>
    <row r="1743" spans="1:11" ht="12.5" x14ac:dyDescent="0.25">
      <c r="A1743" s="14" t="s">
        <v>3026</v>
      </c>
      <c r="B1743" s="14" t="s">
        <v>7529</v>
      </c>
      <c r="C1743" s="14" t="s">
        <v>3588</v>
      </c>
      <c r="D1743" s="16">
        <v>45989</v>
      </c>
      <c r="E1743" s="16"/>
      <c r="F1743" s="14" t="s">
        <v>7372</v>
      </c>
      <c r="G1743" s="14" t="s">
        <v>5797</v>
      </c>
      <c r="H1743" s="14" t="s">
        <v>5798</v>
      </c>
      <c r="I1743" s="15">
        <v>126</v>
      </c>
      <c r="J1743" s="77">
        <v>4</v>
      </c>
      <c r="K1743" s="92"/>
    </row>
    <row r="1744" spans="1:11" ht="12.5" x14ac:dyDescent="0.25">
      <c r="A1744" s="14" t="s">
        <v>3026</v>
      </c>
      <c r="B1744" s="14" t="s">
        <v>7545</v>
      </c>
      <c r="C1744" s="14" t="s">
        <v>6441</v>
      </c>
      <c r="D1744" s="16">
        <v>45989</v>
      </c>
      <c r="E1744" s="16"/>
      <c r="F1744" s="14" t="s">
        <v>7348</v>
      </c>
      <c r="G1744" s="14" t="s">
        <v>5732</v>
      </c>
      <c r="H1744" s="14" t="s">
        <v>5733</v>
      </c>
      <c r="I1744" s="15">
        <v>126</v>
      </c>
      <c r="J1744" s="77">
        <v>4</v>
      </c>
      <c r="K1744" s="92"/>
    </row>
    <row r="1745" spans="1:11" ht="12.5" x14ac:dyDescent="0.25">
      <c r="A1745" s="14" t="s">
        <v>3026</v>
      </c>
      <c r="B1745" s="14" t="s">
        <v>7573</v>
      </c>
      <c r="C1745" s="14" t="s">
        <v>7561</v>
      </c>
      <c r="D1745" s="16">
        <v>45989</v>
      </c>
      <c r="E1745" s="16"/>
      <c r="F1745" s="14" t="s">
        <v>7323</v>
      </c>
      <c r="G1745" s="14" t="s">
        <v>5576</v>
      </c>
      <c r="H1745" s="14" t="s">
        <v>5577</v>
      </c>
      <c r="I1745" s="15">
        <v>126</v>
      </c>
      <c r="J1745" s="77">
        <v>4</v>
      </c>
      <c r="K1745" s="92"/>
    </row>
    <row r="1746" spans="1:11" ht="12.5" x14ac:dyDescent="0.25">
      <c r="A1746" s="14" t="s">
        <v>3026</v>
      </c>
      <c r="B1746" s="14" t="s">
        <v>7460</v>
      </c>
      <c r="C1746" s="14" t="s">
        <v>5324</v>
      </c>
      <c r="D1746" s="16">
        <v>45989</v>
      </c>
      <c r="E1746" s="16"/>
      <c r="F1746" s="14" t="s">
        <v>7459</v>
      </c>
      <c r="G1746" s="14" t="s">
        <v>3844</v>
      </c>
      <c r="H1746" s="14" t="s">
        <v>3845</v>
      </c>
      <c r="I1746" s="15">
        <v>164</v>
      </c>
      <c r="J1746" s="77">
        <v>4</v>
      </c>
      <c r="K1746" s="92"/>
    </row>
    <row r="1747" spans="1:11" ht="12.5" x14ac:dyDescent="0.25">
      <c r="A1747" s="14" t="s">
        <v>3026</v>
      </c>
      <c r="B1747" s="14" t="s">
        <v>7477</v>
      </c>
      <c r="C1747" s="14" t="s">
        <v>6031</v>
      </c>
      <c r="D1747" s="16">
        <v>45989</v>
      </c>
      <c r="E1747" s="16"/>
      <c r="F1747" s="14" t="s">
        <v>7478</v>
      </c>
      <c r="G1747" s="14" t="s">
        <v>7335</v>
      </c>
      <c r="H1747" s="14" t="s">
        <v>7336</v>
      </c>
      <c r="I1747" s="15">
        <v>164</v>
      </c>
      <c r="J1747" s="77">
        <v>4</v>
      </c>
      <c r="K1747" s="92"/>
    </row>
    <row r="1748" spans="1:11" ht="12.5" x14ac:dyDescent="0.25">
      <c r="A1748" s="14" t="s">
        <v>3026</v>
      </c>
      <c r="B1748" s="14" t="s">
        <v>7498</v>
      </c>
      <c r="C1748" s="14" t="s">
        <v>7499</v>
      </c>
      <c r="D1748" s="16">
        <v>45989</v>
      </c>
      <c r="E1748" s="16"/>
      <c r="F1748" s="14" t="s">
        <v>7339</v>
      </c>
      <c r="G1748" s="14" t="s">
        <v>7058</v>
      </c>
      <c r="H1748" s="14" t="s">
        <v>7059</v>
      </c>
      <c r="I1748" s="15">
        <v>164</v>
      </c>
      <c r="J1748" s="77">
        <v>4</v>
      </c>
      <c r="K1748" s="92"/>
    </row>
    <row r="1749" spans="1:11" ht="12.5" x14ac:dyDescent="0.25">
      <c r="A1749" s="14" t="s">
        <v>3026</v>
      </c>
      <c r="B1749" s="14" t="s">
        <v>7385</v>
      </c>
      <c r="C1749" s="14" t="s">
        <v>7386</v>
      </c>
      <c r="D1749" s="16">
        <v>45989</v>
      </c>
      <c r="E1749" s="16"/>
      <c r="F1749" s="14" t="s">
        <v>7323</v>
      </c>
      <c r="G1749" s="14" t="s">
        <v>7103</v>
      </c>
      <c r="H1749" s="14" t="s">
        <v>7104</v>
      </c>
      <c r="I1749" s="15">
        <v>195</v>
      </c>
      <c r="J1749" s="77">
        <v>4</v>
      </c>
      <c r="K1749" s="92"/>
    </row>
    <row r="1750" spans="1:11" ht="12.5" x14ac:dyDescent="0.25">
      <c r="A1750" s="14" t="s">
        <v>3026</v>
      </c>
      <c r="B1750" s="14" t="s">
        <v>7554</v>
      </c>
      <c r="C1750" s="14" t="s">
        <v>7555</v>
      </c>
      <c r="D1750" s="16">
        <v>45989</v>
      </c>
      <c r="E1750" s="16"/>
      <c r="F1750" s="14" t="s">
        <v>7323</v>
      </c>
      <c r="G1750" s="14" t="s">
        <v>5820</v>
      </c>
      <c r="H1750" s="14" t="s">
        <v>5821</v>
      </c>
      <c r="I1750" s="15">
        <v>195</v>
      </c>
      <c r="J1750" s="77">
        <v>4</v>
      </c>
      <c r="K1750" s="92"/>
    </row>
    <row r="1751" spans="1:11" ht="12.5" x14ac:dyDescent="0.25">
      <c r="A1751" s="14" t="s">
        <v>3026</v>
      </c>
      <c r="B1751" s="14" t="s">
        <v>7570</v>
      </c>
      <c r="C1751" s="14" t="s">
        <v>5654</v>
      </c>
      <c r="D1751" s="16">
        <v>45989</v>
      </c>
      <c r="E1751" s="16"/>
      <c r="F1751" s="14" t="s">
        <v>7323</v>
      </c>
      <c r="G1751" s="14" t="s">
        <v>5823</v>
      </c>
      <c r="H1751" s="14" t="s">
        <v>5824</v>
      </c>
      <c r="I1751" s="15">
        <v>195</v>
      </c>
      <c r="J1751" s="77">
        <v>4</v>
      </c>
      <c r="K1751" s="92"/>
    </row>
    <row r="1752" spans="1:11" ht="12.5" x14ac:dyDescent="0.25">
      <c r="A1752" s="14" t="s">
        <v>3026</v>
      </c>
      <c r="B1752" s="14" t="s">
        <v>7331</v>
      </c>
      <c r="C1752" s="14" t="s">
        <v>7332</v>
      </c>
      <c r="D1752" s="16">
        <v>45989</v>
      </c>
      <c r="E1752" s="16"/>
      <c r="F1752" s="14" t="s">
        <v>7323</v>
      </c>
      <c r="G1752" s="14" t="s">
        <v>5767</v>
      </c>
      <c r="H1752" s="14" t="s">
        <v>5768</v>
      </c>
      <c r="I1752" s="15">
        <v>201</v>
      </c>
      <c r="J1752" s="77">
        <v>4</v>
      </c>
      <c r="K1752" s="92"/>
    </row>
    <row r="1753" spans="1:11" ht="12.5" x14ac:dyDescent="0.25">
      <c r="A1753" s="14" t="s">
        <v>3026</v>
      </c>
      <c r="B1753" s="14" t="s">
        <v>7455</v>
      </c>
      <c r="C1753" s="14" t="s">
        <v>7456</v>
      </c>
      <c r="D1753" s="16">
        <v>45989</v>
      </c>
      <c r="E1753" s="16"/>
      <c r="F1753" s="14" t="s">
        <v>7457</v>
      </c>
      <c r="G1753" s="14" t="s">
        <v>5698</v>
      </c>
      <c r="H1753" s="14" t="s">
        <v>5699</v>
      </c>
      <c r="I1753" s="15">
        <v>201</v>
      </c>
      <c r="J1753" s="77">
        <v>4</v>
      </c>
      <c r="K1753" s="92"/>
    </row>
    <row r="1754" spans="1:11" ht="12.5" x14ac:dyDescent="0.25">
      <c r="A1754" s="14" t="s">
        <v>3026</v>
      </c>
      <c r="B1754" s="14" t="s">
        <v>7458</v>
      </c>
      <c r="C1754" s="14" t="s">
        <v>4908</v>
      </c>
      <c r="D1754" s="16">
        <v>45989</v>
      </c>
      <c r="E1754" s="16"/>
      <c r="F1754" s="14" t="s">
        <v>7459</v>
      </c>
      <c r="G1754" s="14" t="s">
        <v>3844</v>
      </c>
      <c r="H1754" s="14" t="s">
        <v>3845</v>
      </c>
      <c r="I1754" s="15">
        <v>201</v>
      </c>
      <c r="J1754" s="77">
        <v>4</v>
      </c>
      <c r="K1754" s="92"/>
    </row>
    <row r="1755" spans="1:11" ht="12.5" x14ac:dyDescent="0.25">
      <c r="A1755" s="14" t="s">
        <v>3026</v>
      </c>
      <c r="B1755" s="14" t="s">
        <v>7472</v>
      </c>
      <c r="C1755" s="14" t="s">
        <v>5259</v>
      </c>
      <c r="D1755" s="16">
        <v>45989</v>
      </c>
      <c r="E1755" s="16"/>
      <c r="F1755" s="14" t="s">
        <v>7464</v>
      </c>
      <c r="G1755" s="14" t="s">
        <v>7162</v>
      </c>
      <c r="H1755" s="14" t="s">
        <v>7163</v>
      </c>
      <c r="I1755" s="15">
        <v>201</v>
      </c>
      <c r="J1755" s="77">
        <v>4</v>
      </c>
      <c r="K1755" s="92"/>
    </row>
    <row r="1756" spans="1:11" ht="12.5" x14ac:dyDescent="0.25">
      <c r="A1756" s="14" t="s">
        <v>3026</v>
      </c>
      <c r="B1756" s="14" t="s">
        <v>7479</v>
      </c>
      <c r="C1756" s="14" t="s">
        <v>3635</v>
      </c>
      <c r="D1756" s="16">
        <v>45989</v>
      </c>
      <c r="E1756" s="16"/>
      <c r="F1756" s="14" t="s">
        <v>7478</v>
      </c>
      <c r="G1756" s="14" t="s">
        <v>7335</v>
      </c>
      <c r="H1756" s="14" t="s">
        <v>7336</v>
      </c>
      <c r="I1756" s="15">
        <v>201</v>
      </c>
      <c r="J1756" s="77">
        <v>4</v>
      </c>
      <c r="K1756" s="92"/>
    </row>
    <row r="1757" spans="1:11" ht="12.5" x14ac:dyDescent="0.25">
      <c r="A1757" s="14" t="s">
        <v>3026</v>
      </c>
      <c r="B1757" s="14" t="s">
        <v>7485</v>
      </c>
      <c r="C1757" s="14" t="s">
        <v>7486</v>
      </c>
      <c r="D1757" s="16">
        <v>45989</v>
      </c>
      <c r="E1757" s="16"/>
      <c r="F1757" s="14" t="s">
        <v>7464</v>
      </c>
      <c r="G1757" s="14" t="s">
        <v>7171</v>
      </c>
      <c r="H1757" s="14" t="s">
        <v>7172</v>
      </c>
      <c r="I1757" s="15">
        <v>201</v>
      </c>
      <c r="J1757" s="77">
        <v>4</v>
      </c>
      <c r="K1757" s="92"/>
    </row>
    <row r="1758" spans="1:11" ht="12.5" x14ac:dyDescent="0.25">
      <c r="A1758" s="14" t="s">
        <v>3026</v>
      </c>
      <c r="B1758" s="14" t="s">
        <v>7493</v>
      </c>
      <c r="C1758" s="14" t="s">
        <v>7494</v>
      </c>
      <c r="D1758" s="16">
        <v>45989</v>
      </c>
      <c r="E1758" s="16"/>
      <c r="F1758" s="14" t="s">
        <v>7491</v>
      </c>
      <c r="G1758" s="14" t="s">
        <v>3837</v>
      </c>
      <c r="H1758" s="14" t="s">
        <v>3838</v>
      </c>
      <c r="I1758" s="15">
        <v>201</v>
      </c>
      <c r="J1758" s="77">
        <v>4</v>
      </c>
      <c r="K1758" s="92"/>
    </row>
    <row r="1759" spans="1:11" ht="12.5" x14ac:dyDescent="0.25">
      <c r="A1759" s="14" t="s">
        <v>3026</v>
      </c>
      <c r="B1759" s="14" t="s">
        <v>7501</v>
      </c>
      <c r="C1759" s="14" t="s">
        <v>4620</v>
      </c>
      <c r="D1759" s="16">
        <v>45989</v>
      </c>
      <c r="E1759" s="16"/>
      <c r="F1759" s="14" t="s">
        <v>7323</v>
      </c>
      <c r="G1759" s="14" t="s">
        <v>7179</v>
      </c>
      <c r="H1759" s="14" t="s">
        <v>7180</v>
      </c>
      <c r="I1759" s="15">
        <v>201</v>
      </c>
      <c r="J1759" s="77">
        <v>4</v>
      </c>
      <c r="K1759" s="92"/>
    </row>
    <row r="1760" spans="1:11" ht="12.5" x14ac:dyDescent="0.25">
      <c r="A1760" s="14" t="s">
        <v>3026</v>
      </c>
      <c r="B1760" s="14" t="s">
        <v>7506</v>
      </c>
      <c r="C1760" s="14" t="s">
        <v>4702</v>
      </c>
      <c r="D1760" s="16">
        <v>45989</v>
      </c>
      <c r="E1760" s="16"/>
      <c r="F1760" s="14" t="s">
        <v>7504</v>
      </c>
      <c r="G1760" s="14" t="s">
        <v>7183</v>
      </c>
      <c r="H1760" s="14" t="s">
        <v>7184</v>
      </c>
      <c r="I1760" s="15">
        <v>201</v>
      </c>
      <c r="J1760" s="77">
        <v>4</v>
      </c>
      <c r="K1760" s="92"/>
    </row>
    <row r="1761" spans="1:11" ht="12.5" x14ac:dyDescent="0.25">
      <c r="A1761" s="14" t="s">
        <v>3026</v>
      </c>
      <c r="B1761" s="14" t="s">
        <v>7524</v>
      </c>
      <c r="C1761" s="14" t="s">
        <v>6031</v>
      </c>
      <c r="D1761" s="16">
        <v>45989</v>
      </c>
      <c r="E1761" s="16"/>
      <c r="F1761" s="14" t="s">
        <v>7334</v>
      </c>
      <c r="G1761" s="14" t="s">
        <v>5711</v>
      </c>
      <c r="H1761" s="14" t="s">
        <v>5712</v>
      </c>
      <c r="I1761" s="15">
        <v>201</v>
      </c>
      <c r="J1761" s="77">
        <v>4</v>
      </c>
      <c r="K1761" s="92"/>
    </row>
    <row r="1762" spans="1:11" ht="12.5" x14ac:dyDescent="0.25">
      <c r="A1762" s="14" t="s">
        <v>3026</v>
      </c>
      <c r="B1762" s="14" t="s">
        <v>7597</v>
      </c>
      <c r="C1762" s="14" t="s">
        <v>5259</v>
      </c>
      <c r="D1762" s="16">
        <v>45989</v>
      </c>
      <c r="E1762" s="16"/>
      <c r="F1762" s="14" t="s">
        <v>7351</v>
      </c>
      <c r="G1762" s="14" t="s">
        <v>7278</v>
      </c>
      <c r="H1762" s="14" t="s">
        <v>7279</v>
      </c>
      <c r="I1762" s="15">
        <v>201</v>
      </c>
      <c r="J1762" s="77">
        <v>4</v>
      </c>
      <c r="K1762" s="92"/>
    </row>
    <row r="1763" spans="1:11" ht="12.5" x14ac:dyDescent="0.25">
      <c r="A1763" s="14" t="s">
        <v>3026</v>
      </c>
      <c r="B1763" s="14" t="s">
        <v>7358</v>
      </c>
      <c r="C1763" s="14" t="s">
        <v>7359</v>
      </c>
      <c r="D1763" s="16">
        <v>45989</v>
      </c>
      <c r="E1763" s="16"/>
      <c r="F1763" s="14" t="s">
        <v>7360</v>
      </c>
      <c r="G1763" s="14" t="s">
        <v>7072</v>
      </c>
      <c r="H1763" s="14" t="s">
        <v>5715</v>
      </c>
      <c r="I1763" s="15">
        <v>210</v>
      </c>
      <c r="J1763" s="77">
        <v>4</v>
      </c>
      <c r="K1763" s="92"/>
    </row>
    <row r="1764" spans="1:11" ht="12.5" x14ac:dyDescent="0.25">
      <c r="A1764" s="14" t="s">
        <v>3026</v>
      </c>
      <c r="B1764" s="14" t="s">
        <v>7391</v>
      </c>
      <c r="C1764" s="14" t="s">
        <v>3933</v>
      </c>
      <c r="D1764" s="16">
        <v>45989</v>
      </c>
      <c r="E1764" s="16"/>
      <c r="F1764" s="14" t="s">
        <v>7392</v>
      </c>
      <c r="G1764" s="14" t="s">
        <v>5805</v>
      </c>
      <c r="H1764" s="14" t="s">
        <v>5806</v>
      </c>
      <c r="I1764" s="15">
        <v>210</v>
      </c>
      <c r="J1764" s="77">
        <v>5</v>
      </c>
      <c r="K1764" s="92"/>
    </row>
    <row r="1765" spans="1:11" ht="12.5" x14ac:dyDescent="0.25">
      <c r="A1765" s="14" t="s">
        <v>3026</v>
      </c>
      <c r="B1765" s="14" t="s">
        <v>7550</v>
      </c>
      <c r="C1765" s="14" t="s">
        <v>6668</v>
      </c>
      <c r="D1765" s="16">
        <v>45989</v>
      </c>
      <c r="E1765" s="16"/>
      <c r="F1765" s="14" t="s">
        <v>7551</v>
      </c>
      <c r="G1765" s="14" t="s">
        <v>7237</v>
      </c>
      <c r="H1765" s="14" t="s">
        <v>7238</v>
      </c>
      <c r="I1765" s="15">
        <v>210</v>
      </c>
      <c r="J1765" s="77">
        <v>4</v>
      </c>
      <c r="K1765" s="92"/>
    </row>
    <row r="1766" spans="1:11" ht="20" x14ac:dyDescent="0.25">
      <c r="A1766" s="14" t="s">
        <v>3026</v>
      </c>
      <c r="B1766" s="14" t="s">
        <v>7560</v>
      </c>
      <c r="C1766" s="14" t="s">
        <v>7561</v>
      </c>
      <c r="D1766" s="16">
        <v>45989</v>
      </c>
      <c r="E1766" s="16"/>
      <c r="F1766" s="14" t="s">
        <v>7562</v>
      </c>
      <c r="G1766" s="14" t="s">
        <v>5820</v>
      </c>
      <c r="H1766" s="14" t="s">
        <v>5821</v>
      </c>
      <c r="I1766" s="15">
        <v>210</v>
      </c>
      <c r="J1766" s="77">
        <v>4</v>
      </c>
      <c r="K1766" s="92"/>
    </row>
    <row r="1767" spans="1:11" ht="12.5" x14ac:dyDescent="0.25">
      <c r="A1767" s="14" t="s">
        <v>3026</v>
      </c>
      <c r="B1767" s="14" t="s">
        <v>7370</v>
      </c>
      <c r="C1767" s="14" t="s">
        <v>7371</v>
      </c>
      <c r="D1767" s="16">
        <v>45989</v>
      </c>
      <c r="E1767" s="16"/>
      <c r="F1767" s="14" t="s">
        <v>7372</v>
      </c>
      <c r="G1767" s="14" t="s">
        <v>5721</v>
      </c>
      <c r="H1767" s="14" t="s">
        <v>5722</v>
      </c>
      <c r="I1767" s="15">
        <v>236</v>
      </c>
      <c r="J1767" s="77">
        <v>4</v>
      </c>
      <c r="K1767" s="92"/>
    </row>
    <row r="1768" spans="1:11" ht="12.5" x14ac:dyDescent="0.25">
      <c r="A1768" s="14" t="s">
        <v>3026</v>
      </c>
      <c r="B1768" s="14" t="s">
        <v>7399</v>
      </c>
      <c r="C1768" s="14" t="s">
        <v>7400</v>
      </c>
      <c r="D1768" s="16">
        <v>45989</v>
      </c>
      <c r="E1768" s="16"/>
      <c r="F1768" s="14" t="s">
        <v>7401</v>
      </c>
      <c r="G1768" s="14" t="s">
        <v>5736</v>
      </c>
      <c r="H1768" s="14" t="s">
        <v>5737</v>
      </c>
      <c r="I1768" s="15">
        <v>236</v>
      </c>
      <c r="J1768" s="77">
        <v>4</v>
      </c>
      <c r="K1768" s="92"/>
    </row>
    <row r="1769" spans="1:11" ht="12.5" x14ac:dyDescent="0.25">
      <c r="A1769" s="14" t="s">
        <v>3026</v>
      </c>
      <c r="B1769" s="14" t="s">
        <v>7556</v>
      </c>
      <c r="C1769" s="14" t="s">
        <v>7557</v>
      </c>
      <c r="D1769" s="16">
        <v>45989</v>
      </c>
      <c r="E1769" s="16"/>
      <c r="F1769" s="14" t="s">
        <v>7323</v>
      </c>
      <c r="G1769" s="14" t="s">
        <v>5820</v>
      </c>
      <c r="H1769" s="14" t="s">
        <v>5821</v>
      </c>
      <c r="I1769" s="15">
        <v>236</v>
      </c>
      <c r="J1769" s="77">
        <v>4</v>
      </c>
      <c r="K1769" s="92"/>
    </row>
    <row r="1770" spans="1:11" ht="12.5" x14ac:dyDescent="0.25">
      <c r="A1770" s="14" t="s">
        <v>3026</v>
      </c>
      <c r="B1770" s="14" t="s">
        <v>7577</v>
      </c>
      <c r="C1770" s="14" t="s">
        <v>7578</v>
      </c>
      <c r="D1770" s="16">
        <v>45989</v>
      </c>
      <c r="E1770" s="16"/>
      <c r="F1770" s="14" t="s">
        <v>7323</v>
      </c>
      <c r="G1770" s="14" t="s">
        <v>5833</v>
      </c>
      <c r="H1770" s="14" t="s">
        <v>5834</v>
      </c>
      <c r="I1770" s="15">
        <v>236</v>
      </c>
      <c r="J1770" s="77">
        <v>4</v>
      </c>
      <c r="K1770" s="92"/>
    </row>
    <row r="1771" spans="1:11" ht="12.5" x14ac:dyDescent="0.25">
      <c r="A1771" s="14" t="s">
        <v>3026</v>
      </c>
      <c r="B1771" s="14" t="s">
        <v>7582</v>
      </c>
      <c r="C1771" s="14" t="s">
        <v>3658</v>
      </c>
      <c r="D1771" s="16">
        <v>45989</v>
      </c>
      <c r="E1771" s="16"/>
      <c r="F1771" s="14" t="s">
        <v>7323</v>
      </c>
      <c r="G1771" s="14" t="s">
        <v>7265</v>
      </c>
      <c r="H1771" s="14" t="s">
        <v>7266</v>
      </c>
      <c r="I1771" s="15">
        <v>236</v>
      </c>
      <c r="J1771" s="77">
        <v>4</v>
      </c>
      <c r="K1771" s="92"/>
    </row>
    <row r="1772" spans="1:11" ht="12.5" x14ac:dyDescent="0.25">
      <c r="A1772" s="14" t="s">
        <v>3026</v>
      </c>
      <c r="B1772" s="14" t="s">
        <v>7346</v>
      </c>
      <c r="C1772" s="14" t="s">
        <v>7347</v>
      </c>
      <c r="D1772" s="16">
        <v>45989</v>
      </c>
      <c r="E1772" s="16"/>
      <c r="F1772" s="14" t="s">
        <v>7348</v>
      </c>
      <c r="G1772" s="14" t="s">
        <v>5706</v>
      </c>
      <c r="H1772" s="14" t="s">
        <v>5707</v>
      </c>
      <c r="I1772" s="15">
        <v>252</v>
      </c>
      <c r="J1772" s="77">
        <v>4</v>
      </c>
      <c r="K1772" s="92"/>
    </row>
    <row r="1773" spans="1:11" ht="12.5" x14ac:dyDescent="0.25">
      <c r="A1773" s="14" t="s">
        <v>3026</v>
      </c>
      <c r="B1773" s="14" t="s">
        <v>7509</v>
      </c>
      <c r="C1773" s="14" t="s">
        <v>5259</v>
      </c>
      <c r="D1773" s="16">
        <v>45989</v>
      </c>
      <c r="E1773" s="16"/>
      <c r="F1773" s="14" t="s">
        <v>7348</v>
      </c>
      <c r="G1773" s="14" t="s">
        <v>7187</v>
      </c>
      <c r="H1773" s="14" t="s">
        <v>7188</v>
      </c>
      <c r="I1773" s="15">
        <v>252</v>
      </c>
      <c r="J1773" s="77">
        <v>4</v>
      </c>
      <c r="K1773" s="92"/>
    </row>
    <row r="1774" spans="1:11" ht="12.5" x14ac:dyDescent="0.25">
      <c r="A1774" s="14" t="s">
        <v>3026</v>
      </c>
      <c r="B1774" s="14" t="s">
        <v>7590</v>
      </c>
      <c r="C1774" s="14" t="s">
        <v>3627</v>
      </c>
      <c r="D1774" s="16">
        <v>45989</v>
      </c>
      <c r="E1774" s="16"/>
      <c r="F1774" s="14" t="s">
        <v>7323</v>
      </c>
      <c r="G1774" s="14" t="s">
        <v>5836</v>
      </c>
      <c r="H1774" s="14" t="s">
        <v>5837</v>
      </c>
      <c r="I1774" s="15">
        <v>252</v>
      </c>
      <c r="J1774" s="77">
        <v>4</v>
      </c>
      <c r="K1774" s="92"/>
    </row>
    <row r="1775" spans="1:11" ht="12.5" x14ac:dyDescent="0.25">
      <c r="A1775" s="14" t="s">
        <v>3026</v>
      </c>
      <c r="B1775" s="14" t="s">
        <v>7596</v>
      </c>
      <c r="C1775" s="14" t="s">
        <v>5586</v>
      </c>
      <c r="D1775" s="16">
        <v>45989</v>
      </c>
      <c r="E1775" s="16"/>
      <c r="F1775" s="14" t="s">
        <v>7323</v>
      </c>
      <c r="G1775" s="14" t="s">
        <v>7275</v>
      </c>
      <c r="H1775" s="14" t="s">
        <v>7276</v>
      </c>
      <c r="I1775" s="15">
        <v>255</v>
      </c>
      <c r="J1775" s="77">
        <v>4</v>
      </c>
      <c r="K1775" s="92"/>
    </row>
    <row r="1776" spans="1:11" ht="12.5" x14ac:dyDescent="0.25">
      <c r="A1776" s="14" t="s">
        <v>3026</v>
      </c>
      <c r="B1776" s="14" t="s">
        <v>7352</v>
      </c>
      <c r="C1776" s="14" t="s">
        <v>7353</v>
      </c>
      <c r="D1776" s="16">
        <v>45989</v>
      </c>
      <c r="E1776" s="16"/>
      <c r="F1776" s="14" t="s">
        <v>7351</v>
      </c>
      <c r="G1776" s="14" t="s">
        <v>7072</v>
      </c>
      <c r="H1776" s="14" t="s">
        <v>5715</v>
      </c>
      <c r="I1776" s="15">
        <v>258</v>
      </c>
      <c r="J1776" s="77">
        <v>4</v>
      </c>
      <c r="K1776" s="92"/>
    </row>
    <row r="1777" spans="1:11" ht="12.5" x14ac:dyDescent="0.25">
      <c r="A1777" s="14" t="s">
        <v>3026</v>
      </c>
      <c r="B1777" s="14" t="s">
        <v>7500</v>
      </c>
      <c r="C1777" s="14" t="s">
        <v>3752</v>
      </c>
      <c r="D1777" s="16">
        <v>45989</v>
      </c>
      <c r="E1777" s="16"/>
      <c r="F1777" s="14" t="s">
        <v>7323</v>
      </c>
      <c r="G1777" s="14" t="s">
        <v>5790</v>
      </c>
      <c r="H1777" s="14" t="s">
        <v>5791</v>
      </c>
      <c r="I1777" s="15">
        <v>258</v>
      </c>
      <c r="J1777" s="77">
        <v>4</v>
      </c>
      <c r="K1777" s="92"/>
    </row>
    <row r="1778" spans="1:11" ht="12.5" x14ac:dyDescent="0.25">
      <c r="A1778" s="14" t="s">
        <v>3026</v>
      </c>
      <c r="B1778" s="14" t="s">
        <v>7510</v>
      </c>
      <c r="C1778" s="14" t="s">
        <v>3929</v>
      </c>
      <c r="D1778" s="16">
        <v>45989</v>
      </c>
      <c r="E1778" s="16"/>
      <c r="F1778" s="14" t="s">
        <v>7351</v>
      </c>
      <c r="G1778" s="14" t="s">
        <v>7187</v>
      </c>
      <c r="H1778" s="14" t="s">
        <v>7188</v>
      </c>
      <c r="I1778" s="15">
        <v>258</v>
      </c>
      <c r="J1778" s="77">
        <v>4</v>
      </c>
      <c r="K1778" s="92"/>
    </row>
    <row r="1779" spans="1:11" ht="12.5" x14ac:dyDescent="0.25">
      <c r="A1779" s="14" t="s">
        <v>3026</v>
      </c>
      <c r="B1779" s="14" t="s">
        <v>7530</v>
      </c>
      <c r="C1779" s="14" t="s">
        <v>6775</v>
      </c>
      <c r="D1779" s="16">
        <v>45989</v>
      </c>
      <c r="E1779" s="16"/>
      <c r="F1779" s="14" t="s">
        <v>7323</v>
      </c>
      <c r="G1779" s="14" t="s">
        <v>5797</v>
      </c>
      <c r="H1779" s="14" t="s">
        <v>5798</v>
      </c>
      <c r="I1779" s="15">
        <v>258</v>
      </c>
      <c r="J1779" s="77">
        <v>4</v>
      </c>
      <c r="K1779" s="92"/>
    </row>
    <row r="1780" spans="1:11" ht="12.5" x14ac:dyDescent="0.25">
      <c r="A1780" s="14" t="s">
        <v>3026</v>
      </c>
      <c r="B1780" s="14" t="s">
        <v>7541</v>
      </c>
      <c r="C1780" s="14" t="s">
        <v>6676</v>
      </c>
      <c r="D1780" s="16">
        <v>45989</v>
      </c>
      <c r="E1780" s="16"/>
      <c r="F1780" s="14" t="s">
        <v>7351</v>
      </c>
      <c r="G1780" s="14" t="s">
        <v>5810</v>
      </c>
      <c r="H1780" s="14" t="s">
        <v>5811</v>
      </c>
      <c r="I1780" s="15">
        <v>258</v>
      </c>
      <c r="J1780" s="77">
        <v>4</v>
      </c>
      <c r="K1780" s="92"/>
    </row>
    <row r="1781" spans="1:11" ht="12.5" x14ac:dyDescent="0.25">
      <c r="A1781" s="14" t="s">
        <v>3026</v>
      </c>
      <c r="B1781" s="14" t="s">
        <v>7547</v>
      </c>
      <c r="C1781" s="14" t="s">
        <v>6703</v>
      </c>
      <c r="D1781" s="16">
        <v>45989</v>
      </c>
      <c r="E1781" s="16"/>
      <c r="F1781" s="14" t="s">
        <v>7323</v>
      </c>
      <c r="G1781" s="14" t="s">
        <v>5817</v>
      </c>
      <c r="H1781" s="14" t="s">
        <v>5818</v>
      </c>
      <c r="I1781" s="15">
        <v>258</v>
      </c>
      <c r="J1781" s="77">
        <v>4</v>
      </c>
      <c r="K1781" s="92"/>
    </row>
    <row r="1782" spans="1:11" ht="12.5" x14ac:dyDescent="0.25">
      <c r="A1782" s="14" t="s">
        <v>3026</v>
      </c>
      <c r="B1782" s="14" t="s">
        <v>7565</v>
      </c>
      <c r="C1782" s="14" t="s">
        <v>7566</v>
      </c>
      <c r="D1782" s="16">
        <v>45989</v>
      </c>
      <c r="E1782" s="16"/>
      <c r="F1782" s="14" t="s">
        <v>7323</v>
      </c>
      <c r="G1782" s="14" t="s">
        <v>7245</v>
      </c>
      <c r="H1782" s="14" t="s">
        <v>7246</v>
      </c>
      <c r="I1782" s="15">
        <v>258</v>
      </c>
      <c r="J1782" s="77">
        <v>4</v>
      </c>
      <c r="K1782" s="92"/>
    </row>
    <row r="1783" spans="1:11" ht="12.5" x14ac:dyDescent="0.25">
      <c r="A1783" s="14" t="s">
        <v>3026</v>
      </c>
      <c r="B1783" s="14" t="s">
        <v>7340</v>
      </c>
      <c r="C1783" s="14" t="s">
        <v>7131</v>
      </c>
      <c r="D1783" s="16">
        <v>45989</v>
      </c>
      <c r="E1783" s="16"/>
      <c r="F1783" s="14" t="s">
        <v>7339</v>
      </c>
      <c r="G1783" s="14" t="s">
        <v>7058</v>
      </c>
      <c r="H1783" s="14" t="s">
        <v>7059</v>
      </c>
      <c r="I1783" s="15">
        <v>296</v>
      </c>
      <c r="J1783" s="77">
        <v>4</v>
      </c>
      <c r="K1783" s="92"/>
    </row>
    <row r="1784" spans="1:11" ht="12.5" x14ac:dyDescent="0.25">
      <c r="A1784" s="14" t="s">
        <v>3026</v>
      </c>
      <c r="B1784" s="14" t="s">
        <v>7461</v>
      </c>
      <c r="C1784" s="14" t="s">
        <v>5328</v>
      </c>
      <c r="D1784" s="16">
        <v>45989</v>
      </c>
      <c r="E1784" s="16"/>
      <c r="F1784" s="14" t="s">
        <v>7459</v>
      </c>
      <c r="G1784" s="14" t="s">
        <v>3844</v>
      </c>
      <c r="H1784" s="14" t="s">
        <v>3845</v>
      </c>
      <c r="I1784" s="15">
        <v>296</v>
      </c>
      <c r="J1784" s="77">
        <v>4</v>
      </c>
      <c r="K1784" s="92"/>
    </row>
    <row r="1785" spans="1:11" ht="12.5" x14ac:dyDescent="0.25">
      <c r="A1785" s="14" t="s">
        <v>3026</v>
      </c>
      <c r="B1785" s="14" t="s">
        <v>7465</v>
      </c>
      <c r="C1785" s="14" t="s">
        <v>7466</v>
      </c>
      <c r="D1785" s="16">
        <v>45989</v>
      </c>
      <c r="E1785" s="16"/>
      <c r="F1785" s="14" t="s">
        <v>7464</v>
      </c>
      <c r="G1785" s="14" t="s">
        <v>5772</v>
      </c>
      <c r="H1785" s="14" t="s">
        <v>5773</v>
      </c>
      <c r="I1785" s="15">
        <v>296</v>
      </c>
      <c r="J1785" s="77">
        <v>4</v>
      </c>
      <c r="K1785" s="92"/>
    </row>
    <row r="1786" spans="1:11" ht="12.5" x14ac:dyDescent="0.25">
      <c r="A1786" s="14" t="s">
        <v>3026</v>
      </c>
      <c r="B1786" s="14" t="s">
        <v>7473</v>
      </c>
      <c r="C1786" s="14" t="s">
        <v>3929</v>
      </c>
      <c r="D1786" s="16">
        <v>45989</v>
      </c>
      <c r="E1786" s="16"/>
      <c r="F1786" s="14" t="s">
        <v>7464</v>
      </c>
      <c r="G1786" s="14" t="s">
        <v>7162</v>
      </c>
      <c r="H1786" s="14" t="s">
        <v>7163</v>
      </c>
      <c r="I1786" s="15">
        <v>296</v>
      </c>
      <c r="J1786" s="77">
        <v>4</v>
      </c>
      <c r="K1786" s="92"/>
    </row>
    <row r="1787" spans="1:11" ht="12.5" x14ac:dyDescent="0.25">
      <c r="A1787" s="14" t="s">
        <v>3026</v>
      </c>
      <c r="B1787" s="14" t="s">
        <v>7492</v>
      </c>
      <c r="C1787" s="14" t="s">
        <v>3590</v>
      </c>
      <c r="D1787" s="16">
        <v>45989</v>
      </c>
      <c r="E1787" s="16"/>
      <c r="F1787" s="14" t="s">
        <v>7491</v>
      </c>
      <c r="G1787" s="14" t="s">
        <v>3837</v>
      </c>
      <c r="H1787" s="14" t="s">
        <v>3838</v>
      </c>
      <c r="I1787" s="15">
        <v>296</v>
      </c>
      <c r="J1787" s="77">
        <v>4</v>
      </c>
      <c r="K1787" s="92"/>
    </row>
    <row r="1788" spans="1:11" ht="12.5" x14ac:dyDescent="0.25">
      <c r="A1788" s="14" t="s">
        <v>3026</v>
      </c>
      <c r="B1788" s="14" t="s">
        <v>7324</v>
      </c>
      <c r="C1788" s="14" t="s">
        <v>7325</v>
      </c>
      <c r="D1788" s="16">
        <v>45989</v>
      </c>
      <c r="E1788" s="16"/>
      <c r="F1788" s="14" t="s">
        <v>7326</v>
      </c>
      <c r="G1788" s="14" t="s">
        <v>5698</v>
      </c>
      <c r="H1788" s="14" t="s">
        <v>5699</v>
      </c>
      <c r="I1788" s="15">
        <v>328</v>
      </c>
      <c r="J1788" s="77">
        <v>4</v>
      </c>
      <c r="K1788" s="92"/>
    </row>
    <row r="1789" spans="1:11" ht="12.5" x14ac:dyDescent="0.25">
      <c r="A1789" s="14" t="s">
        <v>3026</v>
      </c>
      <c r="B1789" s="14" t="s">
        <v>7329</v>
      </c>
      <c r="C1789" s="14" t="s">
        <v>7330</v>
      </c>
      <c r="D1789" s="16">
        <v>45989</v>
      </c>
      <c r="E1789" s="16"/>
      <c r="F1789" s="14" t="s">
        <v>7323</v>
      </c>
      <c r="G1789" s="14" t="s">
        <v>5767</v>
      </c>
      <c r="H1789" s="14" t="s">
        <v>5768</v>
      </c>
      <c r="I1789" s="15">
        <v>328</v>
      </c>
      <c r="J1789" s="77">
        <v>4</v>
      </c>
      <c r="K1789" s="92"/>
    </row>
    <row r="1790" spans="1:11" ht="12.5" x14ac:dyDescent="0.25">
      <c r="A1790" s="14" t="s">
        <v>3026</v>
      </c>
      <c r="B1790" s="14" t="s">
        <v>7462</v>
      </c>
      <c r="C1790" s="14" t="s">
        <v>7463</v>
      </c>
      <c r="D1790" s="16">
        <v>45989</v>
      </c>
      <c r="E1790" s="16"/>
      <c r="F1790" s="14" t="s">
        <v>7464</v>
      </c>
      <c r="G1790" s="14" t="s">
        <v>5772</v>
      </c>
      <c r="H1790" s="14" t="s">
        <v>5773</v>
      </c>
      <c r="I1790" s="15">
        <v>328</v>
      </c>
      <c r="J1790" s="77">
        <v>4</v>
      </c>
      <c r="K1790" s="92"/>
    </row>
    <row r="1791" spans="1:11" ht="12.5" x14ac:dyDescent="0.25">
      <c r="A1791" s="14" t="s">
        <v>3026</v>
      </c>
      <c r="B1791" s="14" t="s">
        <v>7469</v>
      </c>
      <c r="C1791" s="14" t="s">
        <v>7470</v>
      </c>
      <c r="D1791" s="16">
        <v>45989</v>
      </c>
      <c r="E1791" s="16"/>
      <c r="F1791" s="14" t="s">
        <v>7471</v>
      </c>
      <c r="G1791" s="14" t="s">
        <v>7162</v>
      </c>
      <c r="H1791" s="14" t="s">
        <v>7163</v>
      </c>
      <c r="I1791" s="15">
        <v>328</v>
      </c>
      <c r="J1791" s="77">
        <v>4</v>
      </c>
      <c r="K1791" s="92"/>
    </row>
    <row r="1792" spans="1:11" ht="12.5" x14ac:dyDescent="0.25">
      <c r="A1792" s="14" t="s">
        <v>3026</v>
      </c>
      <c r="B1792" s="14" t="s">
        <v>7487</v>
      </c>
      <c r="C1792" s="14" t="s">
        <v>3660</v>
      </c>
      <c r="D1792" s="16">
        <v>45989</v>
      </c>
      <c r="E1792" s="16"/>
      <c r="F1792" s="14" t="s">
        <v>7471</v>
      </c>
      <c r="G1792" s="14" t="s">
        <v>7171</v>
      </c>
      <c r="H1792" s="14" t="s">
        <v>7172</v>
      </c>
      <c r="I1792" s="15">
        <v>328</v>
      </c>
      <c r="J1792" s="77">
        <v>4</v>
      </c>
      <c r="K1792" s="92"/>
    </row>
    <row r="1793" spans="1:11" ht="12.5" x14ac:dyDescent="0.25">
      <c r="A1793" s="14" t="s">
        <v>3026</v>
      </c>
      <c r="B1793" s="14" t="s">
        <v>7490</v>
      </c>
      <c r="C1793" s="14" t="s">
        <v>6968</v>
      </c>
      <c r="D1793" s="16">
        <v>45989</v>
      </c>
      <c r="E1793" s="16"/>
      <c r="F1793" s="14" t="s">
        <v>7491</v>
      </c>
      <c r="G1793" s="14" t="s">
        <v>3837</v>
      </c>
      <c r="H1793" s="14" t="s">
        <v>3838</v>
      </c>
      <c r="I1793" s="15">
        <v>328</v>
      </c>
      <c r="J1793" s="77">
        <v>4</v>
      </c>
      <c r="K1793" s="92"/>
    </row>
    <row r="1794" spans="1:11" ht="12.5" x14ac:dyDescent="0.25">
      <c r="A1794" s="14" t="s">
        <v>3026</v>
      </c>
      <c r="B1794" s="14" t="s">
        <v>7505</v>
      </c>
      <c r="C1794" s="14" t="s">
        <v>4281</v>
      </c>
      <c r="D1794" s="16">
        <v>45989</v>
      </c>
      <c r="E1794" s="16"/>
      <c r="F1794" s="14" t="s">
        <v>7504</v>
      </c>
      <c r="G1794" s="14" t="s">
        <v>7183</v>
      </c>
      <c r="H1794" s="14" t="s">
        <v>7184</v>
      </c>
      <c r="I1794" s="15">
        <v>328</v>
      </c>
      <c r="J1794" s="77">
        <v>4</v>
      </c>
      <c r="K1794" s="92"/>
    </row>
    <row r="1795" spans="1:11" ht="12.5" x14ac:dyDescent="0.25">
      <c r="A1795" s="14" t="s">
        <v>3026</v>
      </c>
      <c r="B1795" s="14" t="s">
        <v>7526</v>
      </c>
      <c r="C1795" s="14" t="s">
        <v>3635</v>
      </c>
      <c r="D1795" s="16">
        <v>45989</v>
      </c>
      <c r="E1795" s="16"/>
      <c r="F1795" s="14" t="s">
        <v>7527</v>
      </c>
      <c r="G1795" s="14" t="s">
        <v>5711</v>
      </c>
      <c r="H1795" s="14" t="s">
        <v>5712</v>
      </c>
      <c r="I1795" s="15">
        <v>328</v>
      </c>
      <c r="J1795" s="77">
        <v>4</v>
      </c>
      <c r="K1795" s="92"/>
    </row>
    <row r="1796" spans="1:11" ht="12.5" x14ac:dyDescent="0.25">
      <c r="A1796" s="14" t="s">
        <v>3026</v>
      </c>
      <c r="B1796" s="14" t="s">
        <v>7375</v>
      </c>
      <c r="C1796" s="14" t="s">
        <v>7376</v>
      </c>
      <c r="D1796" s="16">
        <v>45989</v>
      </c>
      <c r="E1796" s="16"/>
      <c r="F1796" s="14" t="s">
        <v>7323</v>
      </c>
      <c r="G1796" s="14" t="s">
        <v>5721</v>
      </c>
      <c r="H1796" s="14" t="s">
        <v>5722</v>
      </c>
      <c r="I1796" s="15">
        <v>338</v>
      </c>
      <c r="J1796" s="77">
        <v>4</v>
      </c>
      <c r="K1796" s="92"/>
    </row>
    <row r="1797" spans="1:11" ht="12.5" x14ac:dyDescent="0.25">
      <c r="A1797" s="14" t="s">
        <v>3026</v>
      </c>
      <c r="B1797" s="14" t="s">
        <v>7397</v>
      </c>
      <c r="C1797" s="14" t="s">
        <v>7398</v>
      </c>
      <c r="D1797" s="16">
        <v>45989</v>
      </c>
      <c r="E1797" s="16"/>
      <c r="F1797" s="14" t="s">
        <v>7323</v>
      </c>
      <c r="G1797" s="14" t="s">
        <v>5736</v>
      </c>
      <c r="H1797" s="14" t="s">
        <v>5737</v>
      </c>
      <c r="I1797" s="15">
        <v>338</v>
      </c>
      <c r="J1797" s="77">
        <v>4</v>
      </c>
      <c r="K1797" s="92"/>
    </row>
    <row r="1798" spans="1:11" ht="12.5" x14ac:dyDescent="0.25">
      <c r="A1798" s="14" t="s">
        <v>3026</v>
      </c>
      <c r="B1798" s="14" t="s">
        <v>7414</v>
      </c>
      <c r="C1798" s="14" t="s">
        <v>7415</v>
      </c>
      <c r="D1798" s="16">
        <v>45989</v>
      </c>
      <c r="E1798" s="16"/>
      <c r="F1798" s="14" t="s">
        <v>7323</v>
      </c>
      <c r="G1798" s="14" t="s">
        <v>5743</v>
      </c>
      <c r="H1798" s="14" t="s">
        <v>5744</v>
      </c>
      <c r="I1798" s="15">
        <v>338</v>
      </c>
      <c r="J1798" s="77">
        <v>4</v>
      </c>
      <c r="K1798" s="92"/>
    </row>
    <row r="1799" spans="1:11" ht="12.5" x14ac:dyDescent="0.25">
      <c r="A1799" s="14" t="s">
        <v>3026</v>
      </c>
      <c r="B1799" s="14" t="s">
        <v>7468</v>
      </c>
      <c r="C1799" s="14" t="s">
        <v>3625</v>
      </c>
      <c r="D1799" s="16">
        <v>45989</v>
      </c>
      <c r="E1799" s="16"/>
      <c r="F1799" s="14" t="s">
        <v>7323</v>
      </c>
      <c r="G1799" s="14" t="s">
        <v>5775</v>
      </c>
      <c r="H1799" s="14" t="s">
        <v>5776</v>
      </c>
      <c r="I1799" s="15">
        <v>338</v>
      </c>
      <c r="J1799" s="77">
        <v>4</v>
      </c>
      <c r="K1799" s="92"/>
    </row>
    <row r="1800" spans="1:11" ht="12.5" x14ac:dyDescent="0.25">
      <c r="A1800" s="14" t="s">
        <v>3026</v>
      </c>
      <c r="B1800" s="14" t="s">
        <v>7536</v>
      </c>
      <c r="C1800" s="14" t="s">
        <v>7496</v>
      </c>
      <c r="D1800" s="16">
        <v>45989</v>
      </c>
      <c r="E1800" s="16"/>
      <c r="F1800" s="14" t="s">
        <v>7323</v>
      </c>
      <c r="G1800" s="14" t="s">
        <v>5805</v>
      </c>
      <c r="H1800" s="14" t="s">
        <v>5806</v>
      </c>
      <c r="I1800" s="15">
        <v>338</v>
      </c>
      <c r="J1800" s="77">
        <v>4</v>
      </c>
      <c r="K1800" s="92"/>
    </row>
    <row r="1801" spans="1:11" ht="12.5" x14ac:dyDescent="0.25">
      <c r="A1801" s="14" t="s">
        <v>3026</v>
      </c>
      <c r="B1801" s="14" t="s">
        <v>7543</v>
      </c>
      <c r="C1801" s="14" t="s">
        <v>3772</v>
      </c>
      <c r="D1801" s="16">
        <v>45989</v>
      </c>
      <c r="E1801" s="16"/>
      <c r="F1801" s="14" t="s">
        <v>7323</v>
      </c>
      <c r="G1801" s="14" t="s">
        <v>5813</v>
      </c>
      <c r="H1801" s="14" t="s">
        <v>5814</v>
      </c>
      <c r="I1801" s="15">
        <v>338</v>
      </c>
      <c r="J1801" s="77">
        <v>4</v>
      </c>
      <c r="K1801" s="92"/>
    </row>
    <row r="1802" spans="1:11" ht="12.5" x14ac:dyDescent="0.25">
      <c r="A1802" s="14" t="s">
        <v>3026</v>
      </c>
      <c r="B1802" s="14" t="s">
        <v>7583</v>
      </c>
      <c r="C1802" s="14" t="s">
        <v>7204</v>
      </c>
      <c r="D1802" s="16">
        <v>45989</v>
      </c>
      <c r="E1802" s="16"/>
      <c r="F1802" s="14" t="s">
        <v>7323</v>
      </c>
      <c r="G1802" s="14" t="s">
        <v>7265</v>
      </c>
      <c r="H1802" s="14" t="s">
        <v>7266</v>
      </c>
      <c r="I1802" s="15">
        <v>338</v>
      </c>
      <c r="J1802" s="77">
        <v>4</v>
      </c>
      <c r="K1802" s="92"/>
    </row>
    <row r="1803" spans="1:11" ht="12.5" x14ac:dyDescent="0.25">
      <c r="A1803" s="14" t="s">
        <v>3026</v>
      </c>
      <c r="B1803" s="14" t="s">
        <v>7363</v>
      </c>
      <c r="C1803" s="14" t="s">
        <v>7364</v>
      </c>
      <c r="D1803" s="16">
        <v>45989</v>
      </c>
      <c r="E1803" s="16"/>
      <c r="F1803" s="14" t="s">
        <v>7323</v>
      </c>
      <c r="G1803" s="14" t="s">
        <v>5718</v>
      </c>
      <c r="H1803" s="14" t="s">
        <v>5719</v>
      </c>
      <c r="I1803" s="15">
        <v>362</v>
      </c>
      <c r="J1803" s="77">
        <v>4</v>
      </c>
      <c r="K1803" s="92"/>
    </row>
    <row r="1804" spans="1:11" ht="12.5" x14ac:dyDescent="0.25">
      <c r="A1804" s="14" t="s">
        <v>3026</v>
      </c>
      <c r="B1804" s="14" t="s">
        <v>7377</v>
      </c>
      <c r="C1804" s="14" t="s">
        <v>7378</v>
      </c>
      <c r="D1804" s="16">
        <v>45989</v>
      </c>
      <c r="E1804" s="16"/>
      <c r="F1804" s="14" t="s">
        <v>7323</v>
      </c>
      <c r="G1804" s="14" t="s">
        <v>5472</v>
      </c>
      <c r="H1804" s="14" t="s">
        <v>5473</v>
      </c>
      <c r="I1804" s="15">
        <v>390</v>
      </c>
      <c r="J1804" s="77">
        <v>4</v>
      </c>
      <c r="K1804" s="92"/>
    </row>
    <row r="1805" spans="1:11" ht="12.5" x14ac:dyDescent="0.25">
      <c r="A1805" s="14" t="s">
        <v>3026</v>
      </c>
      <c r="B1805" s="14" t="s">
        <v>7344</v>
      </c>
      <c r="C1805" s="14" t="s">
        <v>7345</v>
      </c>
      <c r="D1805" s="16">
        <v>45989</v>
      </c>
      <c r="E1805" s="16"/>
      <c r="F1805" s="14" t="s">
        <v>7323</v>
      </c>
      <c r="G1805" s="14" t="s">
        <v>5706</v>
      </c>
      <c r="H1805" s="14" t="s">
        <v>5707</v>
      </c>
      <c r="I1805" s="15">
        <v>427</v>
      </c>
      <c r="J1805" s="77">
        <v>4</v>
      </c>
      <c r="K1805" s="92"/>
    </row>
    <row r="1806" spans="1:11" ht="12.5" x14ac:dyDescent="0.25">
      <c r="A1806" s="14" t="s">
        <v>3026</v>
      </c>
      <c r="B1806" s="14" t="s">
        <v>7354</v>
      </c>
      <c r="C1806" s="14" t="s">
        <v>7355</v>
      </c>
      <c r="D1806" s="16">
        <v>45989</v>
      </c>
      <c r="E1806" s="16"/>
      <c r="F1806" s="14" t="s">
        <v>7351</v>
      </c>
      <c r="G1806" s="14" t="s">
        <v>7072</v>
      </c>
      <c r="H1806" s="14" t="s">
        <v>5715</v>
      </c>
      <c r="I1806" s="15">
        <v>427</v>
      </c>
      <c r="J1806" s="77">
        <v>4</v>
      </c>
      <c r="K1806" s="92"/>
    </row>
    <row r="1807" spans="1:11" ht="12.5" x14ac:dyDescent="0.25">
      <c r="A1807" s="14" t="s">
        <v>3026</v>
      </c>
      <c r="B1807" s="14" t="s">
        <v>7367</v>
      </c>
      <c r="C1807" s="14" t="s">
        <v>7368</v>
      </c>
      <c r="D1807" s="16">
        <v>45989</v>
      </c>
      <c r="E1807" s="16"/>
      <c r="F1807" s="14" t="s">
        <v>7351</v>
      </c>
      <c r="G1807" s="14" t="s">
        <v>5721</v>
      </c>
      <c r="H1807" s="14" t="s">
        <v>5722</v>
      </c>
      <c r="I1807" s="15">
        <v>427</v>
      </c>
      <c r="J1807" s="77">
        <v>4</v>
      </c>
      <c r="K1807" s="92"/>
    </row>
    <row r="1808" spans="1:11" ht="12.5" x14ac:dyDescent="0.25">
      <c r="A1808" s="14" t="s">
        <v>3026</v>
      </c>
      <c r="B1808" s="14" t="s">
        <v>7408</v>
      </c>
      <c r="C1808" s="14" t="s">
        <v>7409</v>
      </c>
      <c r="D1808" s="16">
        <v>45989</v>
      </c>
      <c r="E1808" s="16"/>
      <c r="F1808" s="14" t="s">
        <v>7351</v>
      </c>
      <c r="G1808" s="14" t="s">
        <v>5743</v>
      </c>
      <c r="H1808" s="14" t="s">
        <v>5744</v>
      </c>
      <c r="I1808" s="15">
        <v>427</v>
      </c>
      <c r="J1808" s="77">
        <v>4</v>
      </c>
      <c r="K1808" s="92"/>
    </row>
    <row r="1809" spans="1:11" ht="12.5" x14ac:dyDescent="0.25">
      <c r="A1809" s="14" t="s">
        <v>3026</v>
      </c>
      <c r="B1809" s="14" t="s">
        <v>7497</v>
      </c>
      <c r="C1809" s="14" t="s">
        <v>3656</v>
      </c>
      <c r="D1809" s="16">
        <v>45989</v>
      </c>
      <c r="E1809" s="16"/>
      <c r="F1809" s="14" t="s">
        <v>7351</v>
      </c>
      <c r="G1809" s="14" t="s">
        <v>5787</v>
      </c>
      <c r="H1809" s="14" t="s">
        <v>5788</v>
      </c>
      <c r="I1809" s="15">
        <v>427</v>
      </c>
      <c r="J1809" s="77">
        <v>4</v>
      </c>
      <c r="K1809" s="92"/>
    </row>
    <row r="1810" spans="1:11" ht="12.5" x14ac:dyDescent="0.25">
      <c r="A1810" s="14" t="s">
        <v>3026</v>
      </c>
      <c r="B1810" s="14" t="s">
        <v>7539</v>
      </c>
      <c r="C1810" s="14" t="s">
        <v>7540</v>
      </c>
      <c r="D1810" s="16">
        <v>45989</v>
      </c>
      <c r="E1810" s="16"/>
      <c r="F1810" s="14" t="s">
        <v>7351</v>
      </c>
      <c r="G1810" s="14" t="s">
        <v>5810</v>
      </c>
      <c r="H1810" s="14" t="s">
        <v>5811</v>
      </c>
      <c r="I1810" s="15">
        <v>427</v>
      </c>
      <c r="J1810" s="77">
        <v>4</v>
      </c>
      <c r="K1810" s="92"/>
    </row>
    <row r="1811" spans="1:11" ht="12.5" x14ac:dyDescent="0.25">
      <c r="A1811" s="14" t="s">
        <v>3026</v>
      </c>
      <c r="B1811" s="14" t="s">
        <v>7546</v>
      </c>
      <c r="C1811" s="14" t="s">
        <v>6775</v>
      </c>
      <c r="D1811" s="16">
        <v>45989</v>
      </c>
      <c r="E1811" s="16"/>
      <c r="F1811" s="14" t="s">
        <v>7351</v>
      </c>
      <c r="G1811" s="14" t="s">
        <v>5732</v>
      </c>
      <c r="H1811" s="14" t="s">
        <v>5733</v>
      </c>
      <c r="I1811" s="15">
        <v>427</v>
      </c>
      <c r="J1811" s="77">
        <v>4</v>
      </c>
      <c r="K1811" s="92"/>
    </row>
    <row r="1812" spans="1:11" ht="12.5" x14ac:dyDescent="0.25">
      <c r="A1812" s="14" t="s">
        <v>3026</v>
      </c>
      <c r="B1812" s="14" t="s">
        <v>7379</v>
      </c>
      <c r="C1812" s="14" t="s">
        <v>7380</v>
      </c>
      <c r="D1812" s="16">
        <v>45989</v>
      </c>
      <c r="E1812" s="16"/>
      <c r="F1812" s="14" t="s">
        <v>7323</v>
      </c>
      <c r="G1812" s="14" t="s">
        <v>5472</v>
      </c>
      <c r="H1812" s="14" t="s">
        <v>5473</v>
      </c>
      <c r="I1812" s="15">
        <v>454</v>
      </c>
      <c r="J1812" s="77">
        <v>4</v>
      </c>
      <c r="K1812" s="92"/>
    </row>
    <row r="1813" spans="1:11" ht="12.5" x14ac:dyDescent="0.25">
      <c r="A1813" s="14" t="s">
        <v>3026</v>
      </c>
      <c r="B1813" s="14" t="s">
        <v>7569</v>
      </c>
      <c r="C1813" s="14" t="s">
        <v>7227</v>
      </c>
      <c r="D1813" s="16">
        <v>45989</v>
      </c>
      <c r="E1813" s="16"/>
      <c r="F1813" s="14" t="s">
        <v>7323</v>
      </c>
      <c r="G1813" s="14" t="s">
        <v>5823</v>
      </c>
      <c r="H1813" s="14" t="s">
        <v>5824</v>
      </c>
      <c r="I1813" s="15">
        <v>454</v>
      </c>
      <c r="J1813" s="77">
        <v>4</v>
      </c>
      <c r="K1813" s="92"/>
    </row>
    <row r="1814" spans="1:11" ht="12.5" x14ac:dyDescent="0.25">
      <c r="A1814" s="14" t="s">
        <v>3026</v>
      </c>
      <c r="B1814" s="14" t="s">
        <v>7586</v>
      </c>
      <c r="C1814" s="14" t="s">
        <v>4247</v>
      </c>
      <c r="D1814" s="16">
        <v>45989</v>
      </c>
      <c r="E1814" s="16"/>
      <c r="F1814" s="14" t="s">
        <v>6974</v>
      </c>
      <c r="G1814" s="14" t="s">
        <v>5836</v>
      </c>
      <c r="H1814" s="14" t="s">
        <v>5837</v>
      </c>
      <c r="I1814" s="15">
        <v>454</v>
      </c>
      <c r="J1814" s="77">
        <v>4</v>
      </c>
      <c r="K1814" s="92"/>
    </row>
    <row r="1815" spans="1:11" ht="12.5" x14ac:dyDescent="0.25">
      <c r="A1815" s="14" t="s">
        <v>3026</v>
      </c>
      <c r="B1815" s="14" t="s">
        <v>7588</v>
      </c>
      <c r="C1815" s="14" t="s">
        <v>6449</v>
      </c>
      <c r="D1815" s="16">
        <v>45989</v>
      </c>
      <c r="E1815" s="16"/>
      <c r="F1815" s="14" t="s">
        <v>7323</v>
      </c>
      <c r="G1815" s="14" t="s">
        <v>5836</v>
      </c>
      <c r="H1815" s="14" t="s">
        <v>5837</v>
      </c>
      <c r="I1815" s="15">
        <v>454</v>
      </c>
      <c r="J1815" s="77">
        <v>4</v>
      </c>
      <c r="K1815" s="92"/>
    </row>
    <row r="1816" spans="1:11" ht="12.5" x14ac:dyDescent="0.25">
      <c r="A1816" s="14" t="s">
        <v>3026</v>
      </c>
      <c r="B1816" s="14" t="s">
        <v>7406</v>
      </c>
      <c r="C1816" s="14" t="s">
        <v>7407</v>
      </c>
      <c r="D1816" s="16">
        <v>45989</v>
      </c>
      <c r="E1816" s="16"/>
      <c r="F1816" s="14" t="s">
        <v>7401</v>
      </c>
      <c r="G1816" s="14" t="s">
        <v>5736</v>
      </c>
      <c r="H1816" s="14" t="s">
        <v>5737</v>
      </c>
      <c r="I1816" s="15">
        <v>472</v>
      </c>
      <c r="J1816" s="77">
        <v>4</v>
      </c>
      <c r="K1816" s="92"/>
    </row>
    <row r="1817" spans="1:11" ht="12.5" x14ac:dyDescent="0.25">
      <c r="A1817" s="14" t="s">
        <v>3026</v>
      </c>
      <c r="B1817" s="14" t="s">
        <v>7416</v>
      </c>
      <c r="C1817" s="14" t="s">
        <v>7417</v>
      </c>
      <c r="D1817" s="16">
        <v>45989</v>
      </c>
      <c r="E1817" s="16"/>
      <c r="F1817" s="14" t="s">
        <v>7401</v>
      </c>
      <c r="G1817" s="14" t="s">
        <v>5743</v>
      </c>
      <c r="H1817" s="14" t="s">
        <v>5744</v>
      </c>
      <c r="I1817" s="15">
        <v>472</v>
      </c>
      <c r="J1817" s="77">
        <v>4</v>
      </c>
      <c r="K1817" s="92"/>
    </row>
    <row r="1818" spans="1:11" ht="12.5" x14ac:dyDescent="0.25">
      <c r="A1818" s="14" t="s">
        <v>3026</v>
      </c>
      <c r="B1818" s="14" t="s">
        <v>7502</v>
      </c>
      <c r="C1818" s="14" t="s">
        <v>3656</v>
      </c>
      <c r="D1818" s="16">
        <v>45989</v>
      </c>
      <c r="E1818" s="16"/>
      <c r="F1818" s="14" t="s">
        <v>7323</v>
      </c>
      <c r="G1818" s="14" t="s">
        <v>7179</v>
      </c>
      <c r="H1818" s="14" t="s">
        <v>7180</v>
      </c>
      <c r="I1818" s="15">
        <v>492</v>
      </c>
      <c r="J1818" s="77">
        <v>4</v>
      </c>
      <c r="K1818" s="92"/>
    </row>
    <row r="1819" spans="1:11" ht="12.5" x14ac:dyDescent="0.25">
      <c r="A1819" s="14" t="s">
        <v>3026</v>
      </c>
      <c r="B1819" s="14" t="s">
        <v>7410</v>
      </c>
      <c r="C1819" s="14" t="s">
        <v>7411</v>
      </c>
      <c r="D1819" s="16">
        <v>45989</v>
      </c>
      <c r="E1819" s="16"/>
      <c r="F1819" s="14" t="s">
        <v>7351</v>
      </c>
      <c r="G1819" s="14" t="s">
        <v>5743</v>
      </c>
      <c r="H1819" s="14" t="s">
        <v>5744</v>
      </c>
      <c r="I1819" s="15">
        <v>516</v>
      </c>
      <c r="J1819" s="77">
        <v>4</v>
      </c>
      <c r="K1819" s="92"/>
    </row>
    <row r="1820" spans="1:11" ht="12.5" x14ac:dyDescent="0.25">
      <c r="A1820" s="14" t="s">
        <v>3026</v>
      </c>
      <c r="B1820" s="14" t="s">
        <v>7484</v>
      </c>
      <c r="C1820" s="14" t="s">
        <v>5541</v>
      </c>
      <c r="D1820" s="16">
        <v>45989</v>
      </c>
      <c r="E1820" s="16"/>
      <c r="F1820" s="14" t="s">
        <v>7323</v>
      </c>
      <c r="G1820" s="14" t="s">
        <v>5702</v>
      </c>
      <c r="H1820" s="14" t="s">
        <v>5703</v>
      </c>
      <c r="I1820" s="15">
        <v>516</v>
      </c>
      <c r="J1820" s="77">
        <v>4</v>
      </c>
      <c r="K1820" s="92"/>
    </row>
    <row r="1821" spans="1:11" ht="12.5" x14ac:dyDescent="0.25">
      <c r="A1821" s="14" t="s">
        <v>3026</v>
      </c>
      <c r="B1821" s="14" t="s">
        <v>7513</v>
      </c>
      <c r="C1821" s="14" t="s">
        <v>5351</v>
      </c>
      <c r="D1821" s="16">
        <v>45989</v>
      </c>
      <c r="E1821" s="16"/>
      <c r="F1821" s="14" t="s">
        <v>7323</v>
      </c>
      <c r="G1821" s="14" t="s">
        <v>7191</v>
      </c>
      <c r="H1821" s="14" t="s">
        <v>7192</v>
      </c>
      <c r="I1821" s="15">
        <v>516</v>
      </c>
      <c r="J1821" s="77">
        <v>4</v>
      </c>
      <c r="K1821" s="92"/>
    </row>
    <row r="1822" spans="1:11" ht="12.5" x14ac:dyDescent="0.25">
      <c r="A1822" s="14" t="s">
        <v>3026</v>
      </c>
      <c r="B1822" s="14" t="s">
        <v>7514</v>
      </c>
      <c r="C1822" s="14" t="s">
        <v>7515</v>
      </c>
      <c r="D1822" s="16">
        <v>45989</v>
      </c>
      <c r="E1822" s="16"/>
      <c r="F1822" s="14" t="s">
        <v>7351</v>
      </c>
      <c r="G1822" s="14" t="s">
        <v>7198</v>
      </c>
      <c r="H1822" s="14" t="s">
        <v>7199</v>
      </c>
      <c r="I1822" s="15">
        <v>516</v>
      </c>
      <c r="J1822" s="77">
        <v>4</v>
      </c>
      <c r="K1822" s="92"/>
    </row>
    <row r="1823" spans="1:11" ht="12.5" x14ac:dyDescent="0.25">
      <c r="A1823" s="14" t="s">
        <v>3026</v>
      </c>
      <c r="B1823" s="14" t="s">
        <v>7519</v>
      </c>
      <c r="C1823" s="14" t="s">
        <v>7520</v>
      </c>
      <c r="D1823" s="16">
        <v>45989</v>
      </c>
      <c r="E1823" s="16"/>
      <c r="F1823" s="14" t="s">
        <v>7343</v>
      </c>
      <c r="G1823" s="14" t="s">
        <v>7064</v>
      </c>
      <c r="H1823" s="14" t="s">
        <v>7065</v>
      </c>
      <c r="I1823" s="15">
        <v>516</v>
      </c>
      <c r="J1823" s="77">
        <v>4</v>
      </c>
      <c r="K1823" s="92"/>
    </row>
    <row r="1824" spans="1:11" ht="12.5" x14ac:dyDescent="0.25">
      <c r="A1824" s="14" t="s">
        <v>3026</v>
      </c>
      <c r="B1824" s="14" t="s">
        <v>7535</v>
      </c>
      <c r="C1824" s="14" t="s">
        <v>5541</v>
      </c>
      <c r="D1824" s="16">
        <v>45989</v>
      </c>
      <c r="E1824" s="16"/>
      <c r="F1824" s="14" t="s">
        <v>7323</v>
      </c>
      <c r="G1824" s="14" t="s">
        <v>7222</v>
      </c>
      <c r="H1824" s="14" t="s">
        <v>5802</v>
      </c>
      <c r="I1824" s="15">
        <v>516</v>
      </c>
      <c r="J1824" s="77">
        <v>4</v>
      </c>
      <c r="K1824" s="92"/>
    </row>
    <row r="1825" spans="1:11" ht="12.5" x14ac:dyDescent="0.25">
      <c r="A1825" s="14" t="s">
        <v>3026</v>
      </c>
      <c r="B1825" s="14" t="s">
        <v>7544</v>
      </c>
      <c r="C1825" s="14" t="s">
        <v>5541</v>
      </c>
      <c r="D1825" s="16">
        <v>45989</v>
      </c>
      <c r="E1825" s="16"/>
      <c r="F1825" s="14" t="s">
        <v>7351</v>
      </c>
      <c r="G1825" s="14" t="s">
        <v>5732</v>
      </c>
      <c r="H1825" s="14" t="s">
        <v>5733</v>
      </c>
      <c r="I1825" s="15">
        <v>516</v>
      </c>
      <c r="J1825" s="77">
        <v>4</v>
      </c>
      <c r="K1825" s="92"/>
    </row>
    <row r="1826" spans="1:11" ht="12.5" x14ac:dyDescent="0.25">
      <c r="A1826" s="14" t="s">
        <v>3026</v>
      </c>
      <c r="B1826" s="14" t="s">
        <v>7548</v>
      </c>
      <c r="C1826" s="14" t="s">
        <v>5482</v>
      </c>
      <c r="D1826" s="16">
        <v>45989</v>
      </c>
      <c r="E1826" s="16"/>
      <c r="F1826" s="14" t="s">
        <v>7323</v>
      </c>
      <c r="G1826" s="14" t="s">
        <v>7237</v>
      </c>
      <c r="H1826" s="14" t="s">
        <v>7238</v>
      </c>
      <c r="I1826" s="15">
        <v>516</v>
      </c>
      <c r="J1826" s="77">
        <v>4</v>
      </c>
      <c r="K1826" s="92"/>
    </row>
    <row r="1827" spans="1:11" ht="12.5" x14ac:dyDescent="0.25">
      <c r="A1827" s="14" t="s">
        <v>3026</v>
      </c>
      <c r="B1827" s="14" t="s">
        <v>7571</v>
      </c>
      <c r="C1827" s="14" t="s">
        <v>6703</v>
      </c>
      <c r="D1827" s="16">
        <v>45989</v>
      </c>
      <c r="E1827" s="16"/>
      <c r="F1827" s="14" t="s">
        <v>7323</v>
      </c>
      <c r="G1827" s="14" t="s">
        <v>5826</v>
      </c>
      <c r="H1827" s="14" t="s">
        <v>5827</v>
      </c>
      <c r="I1827" s="15">
        <v>516</v>
      </c>
      <c r="J1827" s="77">
        <v>4</v>
      </c>
      <c r="K1827" s="92"/>
    </row>
    <row r="1828" spans="1:11" ht="12.5" x14ac:dyDescent="0.25">
      <c r="A1828" s="14" t="s">
        <v>3026</v>
      </c>
      <c r="B1828" s="14" t="s">
        <v>7419</v>
      </c>
      <c r="C1828" s="14" t="s">
        <v>6977</v>
      </c>
      <c r="D1828" s="16">
        <v>45989</v>
      </c>
      <c r="E1828" s="16"/>
      <c r="F1828" s="14" t="s">
        <v>7323</v>
      </c>
      <c r="G1828" s="14" t="s">
        <v>5579</v>
      </c>
      <c r="H1828" s="14" t="s">
        <v>5580</v>
      </c>
      <c r="I1828" s="15">
        <v>570</v>
      </c>
      <c r="J1828" s="77">
        <v>4</v>
      </c>
      <c r="K1828" s="92"/>
    </row>
    <row r="1829" spans="1:11" ht="12.5" x14ac:dyDescent="0.25">
      <c r="A1829" s="14" t="s">
        <v>3026</v>
      </c>
      <c r="B1829" s="14" t="s">
        <v>7525</v>
      </c>
      <c r="C1829" s="14" t="s">
        <v>3651</v>
      </c>
      <c r="D1829" s="16">
        <v>45989</v>
      </c>
      <c r="E1829" s="16"/>
      <c r="F1829" s="14" t="s">
        <v>7334</v>
      </c>
      <c r="G1829" s="14" t="s">
        <v>5711</v>
      </c>
      <c r="H1829" s="14" t="s">
        <v>5712</v>
      </c>
      <c r="I1829" s="15">
        <v>592</v>
      </c>
      <c r="J1829" s="77">
        <v>4</v>
      </c>
      <c r="K1829" s="92"/>
    </row>
    <row r="1830" spans="1:11" ht="12.5" x14ac:dyDescent="0.25">
      <c r="A1830" s="14" t="s">
        <v>3026</v>
      </c>
      <c r="B1830" s="14" t="s">
        <v>7333</v>
      </c>
      <c r="C1830" s="14" t="s">
        <v>5291</v>
      </c>
      <c r="D1830" s="16">
        <v>45989</v>
      </c>
      <c r="E1830" s="16"/>
      <c r="F1830" s="14" t="s">
        <v>7334</v>
      </c>
      <c r="G1830" s="14" t="s">
        <v>7335</v>
      </c>
      <c r="H1830" s="14" t="s">
        <v>7336</v>
      </c>
      <c r="I1830" s="15">
        <v>603</v>
      </c>
      <c r="J1830" s="77">
        <v>4</v>
      </c>
      <c r="K1830" s="92"/>
    </row>
    <row r="1831" spans="1:11" ht="12.5" x14ac:dyDescent="0.25">
      <c r="A1831" s="14" t="s">
        <v>3026</v>
      </c>
      <c r="B1831" s="14" t="s">
        <v>7591</v>
      </c>
      <c r="C1831" s="14" t="s">
        <v>7592</v>
      </c>
      <c r="D1831" s="16">
        <v>45989</v>
      </c>
      <c r="E1831" s="16"/>
      <c r="F1831" s="14" t="s">
        <v>7351</v>
      </c>
      <c r="G1831" s="14" t="s">
        <v>5754</v>
      </c>
      <c r="H1831" s="14" t="s">
        <v>5755</v>
      </c>
      <c r="I1831" s="15">
        <v>614</v>
      </c>
      <c r="J1831" s="77">
        <v>4</v>
      </c>
      <c r="K1831" s="92"/>
    </row>
    <row r="1832" spans="1:11" ht="12.5" x14ac:dyDescent="0.25">
      <c r="A1832" s="14" t="s">
        <v>3026</v>
      </c>
      <c r="B1832" s="14" t="s">
        <v>7387</v>
      </c>
      <c r="C1832" s="14" t="s">
        <v>7388</v>
      </c>
      <c r="D1832" s="16">
        <v>45989</v>
      </c>
      <c r="E1832" s="16"/>
      <c r="F1832" s="14" t="s">
        <v>7323</v>
      </c>
      <c r="G1832" s="14" t="s">
        <v>7103</v>
      </c>
      <c r="H1832" s="14" t="s">
        <v>7104</v>
      </c>
      <c r="I1832" s="15">
        <v>676</v>
      </c>
      <c r="J1832" s="77">
        <v>4</v>
      </c>
      <c r="K1832" s="92"/>
    </row>
    <row r="1833" spans="1:11" ht="12.5" x14ac:dyDescent="0.25">
      <c r="A1833" s="14" t="s">
        <v>3026</v>
      </c>
      <c r="B1833" s="14" t="s">
        <v>7404</v>
      </c>
      <c r="C1833" s="14" t="s">
        <v>7405</v>
      </c>
      <c r="D1833" s="16">
        <v>45989</v>
      </c>
      <c r="E1833" s="16"/>
      <c r="F1833" s="14" t="s">
        <v>7323</v>
      </c>
      <c r="G1833" s="14" t="s">
        <v>5736</v>
      </c>
      <c r="H1833" s="14" t="s">
        <v>5737</v>
      </c>
      <c r="I1833" s="15">
        <v>676</v>
      </c>
      <c r="J1833" s="77">
        <v>4</v>
      </c>
      <c r="K1833" s="92"/>
    </row>
    <row r="1834" spans="1:11" ht="12.5" x14ac:dyDescent="0.25">
      <c r="A1834" s="14" t="s">
        <v>3026</v>
      </c>
      <c r="B1834" s="14" t="s">
        <v>7420</v>
      </c>
      <c r="C1834" s="14" t="s">
        <v>7421</v>
      </c>
      <c r="D1834" s="16">
        <v>45989</v>
      </c>
      <c r="E1834" s="16"/>
      <c r="F1834" s="14" t="s">
        <v>7323</v>
      </c>
      <c r="G1834" s="14" t="s">
        <v>5833</v>
      </c>
      <c r="H1834" s="14" t="s">
        <v>5834</v>
      </c>
      <c r="I1834" s="15">
        <v>676</v>
      </c>
      <c r="J1834" s="77">
        <v>4</v>
      </c>
      <c r="K1834" s="92"/>
    </row>
    <row r="1835" spans="1:11" ht="12.5" x14ac:dyDescent="0.25">
      <c r="A1835" s="14" t="s">
        <v>3026</v>
      </c>
      <c r="B1835" s="14" t="s">
        <v>7373</v>
      </c>
      <c r="C1835" s="14" t="s">
        <v>7374</v>
      </c>
      <c r="D1835" s="16">
        <v>45989</v>
      </c>
      <c r="E1835" s="16"/>
      <c r="F1835" s="14" t="s">
        <v>7323</v>
      </c>
      <c r="G1835" s="14" t="s">
        <v>5721</v>
      </c>
      <c r="H1835" s="14" t="s">
        <v>5722</v>
      </c>
      <c r="I1835" s="15">
        <v>686</v>
      </c>
      <c r="J1835" s="77">
        <v>4</v>
      </c>
      <c r="K1835" s="92"/>
    </row>
    <row r="1836" spans="1:11" ht="12.5" x14ac:dyDescent="0.25">
      <c r="A1836" s="14" t="s">
        <v>3026</v>
      </c>
      <c r="B1836" s="14" t="s">
        <v>7381</v>
      </c>
      <c r="C1836" s="14" t="s">
        <v>7382</v>
      </c>
      <c r="D1836" s="16">
        <v>45989</v>
      </c>
      <c r="E1836" s="16"/>
      <c r="F1836" s="14" t="s">
        <v>7323</v>
      </c>
      <c r="G1836" s="14" t="s">
        <v>5727</v>
      </c>
      <c r="H1836" s="14" t="s">
        <v>5728</v>
      </c>
      <c r="I1836" s="15">
        <v>686</v>
      </c>
      <c r="J1836" s="77">
        <v>4</v>
      </c>
      <c r="K1836" s="92"/>
    </row>
    <row r="1837" spans="1:11" ht="12.5" x14ac:dyDescent="0.25">
      <c r="A1837" s="14" t="s">
        <v>3026</v>
      </c>
      <c r="B1837" s="14" t="s">
        <v>7389</v>
      </c>
      <c r="C1837" s="14" t="s">
        <v>7390</v>
      </c>
      <c r="D1837" s="16">
        <v>45989</v>
      </c>
      <c r="E1837" s="16"/>
      <c r="F1837" s="14" t="s">
        <v>7323</v>
      </c>
      <c r="G1837" s="14" t="s">
        <v>5805</v>
      </c>
      <c r="H1837" s="14" t="s">
        <v>5806</v>
      </c>
      <c r="I1837" s="15">
        <v>686</v>
      </c>
      <c r="J1837" s="77">
        <v>4</v>
      </c>
      <c r="K1837" s="92"/>
    </row>
    <row r="1838" spans="1:11" ht="12.5" x14ac:dyDescent="0.25">
      <c r="A1838" s="14" t="s">
        <v>3026</v>
      </c>
      <c r="B1838" s="14" t="s">
        <v>7395</v>
      </c>
      <c r="C1838" s="14" t="s">
        <v>7396</v>
      </c>
      <c r="D1838" s="16">
        <v>45989</v>
      </c>
      <c r="E1838" s="16"/>
      <c r="F1838" s="14" t="s">
        <v>7323</v>
      </c>
      <c r="G1838" s="14" t="s">
        <v>5736</v>
      </c>
      <c r="H1838" s="14" t="s">
        <v>5737</v>
      </c>
      <c r="I1838" s="15">
        <v>686</v>
      </c>
      <c r="J1838" s="77">
        <v>4</v>
      </c>
      <c r="K1838" s="92"/>
    </row>
    <row r="1839" spans="1:11" ht="12.5" x14ac:dyDescent="0.25">
      <c r="A1839" s="14" t="s">
        <v>3026</v>
      </c>
      <c r="B1839" s="14" t="s">
        <v>7579</v>
      </c>
      <c r="C1839" s="14" t="s">
        <v>7580</v>
      </c>
      <c r="D1839" s="16">
        <v>45989</v>
      </c>
      <c r="E1839" s="16"/>
      <c r="F1839" s="14" t="s">
        <v>7323</v>
      </c>
      <c r="G1839" s="14" t="s">
        <v>5833</v>
      </c>
      <c r="H1839" s="14" t="s">
        <v>5834</v>
      </c>
      <c r="I1839" s="15">
        <v>686</v>
      </c>
      <c r="J1839" s="77">
        <v>4</v>
      </c>
      <c r="K1839" s="92"/>
    </row>
    <row r="1840" spans="1:11" ht="12.5" x14ac:dyDescent="0.25">
      <c r="A1840" s="14" t="s">
        <v>3026</v>
      </c>
      <c r="B1840" s="14" t="s">
        <v>7321</v>
      </c>
      <c r="C1840" s="14" t="s">
        <v>7322</v>
      </c>
      <c r="D1840" s="16">
        <v>45989</v>
      </c>
      <c r="E1840" s="16"/>
      <c r="F1840" s="14" t="s">
        <v>7323</v>
      </c>
      <c r="G1840" s="14" t="s">
        <v>5693</v>
      </c>
      <c r="H1840" s="14" t="s">
        <v>5694</v>
      </c>
      <c r="I1840" s="15">
        <v>780</v>
      </c>
      <c r="J1840" s="77">
        <v>4</v>
      </c>
      <c r="K1840" s="92"/>
    </row>
    <row r="1841" spans="1:11" ht="12.5" x14ac:dyDescent="0.25">
      <c r="A1841" s="14" t="s">
        <v>3026</v>
      </c>
      <c r="B1841" s="14" t="s">
        <v>7558</v>
      </c>
      <c r="C1841" s="14" t="s">
        <v>6695</v>
      </c>
      <c r="D1841" s="16">
        <v>45989</v>
      </c>
      <c r="E1841" s="16"/>
      <c r="F1841" s="14" t="s">
        <v>7323</v>
      </c>
      <c r="G1841" s="14" t="s">
        <v>5820</v>
      </c>
      <c r="H1841" s="14" t="s">
        <v>5821</v>
      </c>
      <c r="I1841" s="15">
        <v>792</v>
      </c>
      <c r="J1841" s="77">
        <v>4</v>
      </c>
      <c r="K1841" s="92"/>
    </row>
    <row r="1842" spans="1:11" ht="12.5" x14ac:dyDescent="0.25">
      <c r="A1842" s="14" t="s">
        <v>3026</v>
      </c>
      <c r="B1842" s="14" t="s">
        <v>7394</v>
      </c>
      <c r="C1842" s="14" t="s">
        <v>5508</v>
      </c>
      <c r="D1842" s="16">
        <v>45989</v>
      </c>
      <c r="E1842" s="16"/>
      <c r="F1842" s="14" t="s">
        <v>7323</v>
      </c>
      <c r="G1842" s="14" t="s">
        <v>5817</v>
      </c>
      <c r="H1842" s="14" t="s">
        <v>5818</v>
      </c>
      <c r="I1842" s="15">
        <v>854</v>
      </c>
      <c r="J1842" s="77">
        <v>4</v>
      </c>
      <c r="K1842" s="92"/>
    </row>
    <row r="1843" spans="1:11" ht="12.5" x14ac:dyDescent="0.25">
      <c r="A1843" s="14" t="s">
        <v>3026</v>
      </c>
      <c r="B1843" s="14" t="s">
        <v>7511</v>
      </c>
      <c r="C1843" s="14" t="s">
        <v>3658</v>
      </c>
      <c r="D1843" s="16">
        <v>45989</v>
      </c>
      <c r="E1843" s="16"/>
      <c r="F1843" s="14" t="s">
        <v>7351</v>
      </c>
      <c r="G1843" s="14" t="s">
        <v>7187</v>
      </c>
      <c r="H1843" s="14" t="s">
        <v>7188</v>
      </c>
      <c r="I1843" s="15">
        <v>854</v>
      </c>
      <c r="J1843" s="77">
        <v>4</v>
      </c>
      <c r="K1843" s="92"/>
    </row>
    <row r="1844" spans="1:11" ht="12.5" x14ac:dyDescent="0.25">
      <c r="A1844" s="14" t="s">
        <v>3026</v>
      </c>
      <c r="B1844" s="14" t="s">
        <v>7521</v>
      </c>
      <c r="C1844" s="14" t="s">
        <v>6668</v>
      </c>
      <c r="D1844" s="16">
        <v>45989</v>
      </c>
      <c r="E1844" s="16"/>
      <c r="F1844" s="14" t="s">
        <v>7323</v>
      </c>
      <c r="G1844" s="14" t="s">
        <v>5793</v>
      </c>
      <c r="H1844" s="14" t="s">
        <v>5794</v>
      </c>
      <c r="I1844" s="15">
        <v>854</v>
      </c>
      <c r="J1844" s="77">
        <v>4</v>
      </c>
      <c r="K1844" s="92"/>
    </row>
    <row r="1845" spans="1:11" ht="12.5" x14ac:dyDescent="0.25">
      <c r="A1845" s="14" t="s">
        <v>3026</v>
      </c>
      <c r="B1845" s="14" t="s">
        <v>7522</v>
      </c>
      <c r="C1845" s="14" t="s">
        <v>5607</v>
      </c>
      <c r="D1845" s="16">
        <v>45989</v>
      </c>
      <c r="E1845" s="16"/>
      <c r="F1845" s="14" t="s">
        <v>7323</v>
      </c>
      <c r="G1845" s="14" t="s">
        <v>5793</v>
      </c>
      <c r="H1845" s="14" t="s">
        <v>5794</v>
      </c>
      <c r="I1845" s="15">
        <v>854</v>
      </c>
      <c r="J1845" s="77">
        <v>4</v>
      </c>
      <c r="K1845" s="92"/>
    </row>
    <row r="1846" spans="1:11" ht="12.5" x14ac:dyDescent="0.25">
      <c r="A1846" s="14" t="s">
        <v>3026</v>
      </c>
      <c r="B1846" s="14" t="s">
        <v>7572</v>
      </c>
      <c r="C1846" s="14" t="s">
        <v>6986</v>
      </c>
      <c r="D1846" s="16">
        <v>45989</v>
      </c>
      <c r="E1846" s="16"/>
      <c r="F1846" s="14" t="s">
        <v>7323</v>
      </c>
      <c r="G1846" s="14" t="s">
        <v>5576</v>
      </c>
      <c r="H1846" s="14" t="s">
        <v>5577</v>
      </c>
      <c r="I1846" s="15">
        <v>854</v>
      </c>
      <c r="J1846" s="77">
        <v>4</v>
      </c>
      <c r="K1846" s="92"/>
    </row>
    <row r="1847" spans="1:11" ht="12.5" x14ac:dyDescent="0.25">
      <c r="A1847" s="14" t="s">
        <v>3026</v>
      </c>
      <c r="B1847" s="14" t="s">
        <v>7412</v>
      </c>
      <c r="C1847" s="14" t="s">
        <v>7413</v>
      </c>
      <c r="D1847" s="16">
        <v>45989</v>
      </c>
      <c r="E1847" s="16"/>
      <c r="F1847" s="14" t="s">
        <v>7323</v>
      </c>
      <c r="G1847" s="14" t="s">
        <v>5743</v>
      </c>
      <c r="H1847" s="14" t="s">
        <v>5744</v>
      </c>
      <c r="I1847" s="15">
        <v>881</v>
      </c>
      <c r="J1847" s="77">
        <v>4</v>
      </c>
      <c r="K1847" s="92"/>
    </row>
    <row r="1848" spans="1:11" ht="12.5" x14ac:dyDescent="0.25">
      <c r="A1848" s="14" t="s">
        <v>3026</v>
      </c>
      <c r="B1848" s="14" t="s">
        <v>7467</v>
      </c>
      <c r="C1848" s="14" t="s">
        <v>3627</v>
      </c>
      <c r="D1848" s="16">
        <v>45989</v>
      </c>
      <c r="E1848" s="16"/>
      <c r="F1848" s="14" t="s">
        <v>7323</v>
      </c>
      <c r="G1848" s="14" t="s">
        <v>5775</v>
      </c>
      <c r="H1848" s="14" t="s">
        <v>5776</v>
      </c>
      <c r="I1848" s="15">
        <v>881</v>
      </c>
      <c r="J1848" s="77">
        <v>4</v>
      </c>
      <c r="K1848" s="92"/>
    </row>
    <row r="1849" spans="1:11" ht="12.5" x14ac:dyDescent="0.25">
      <c r="A1849" s="14" t="s">
        <v>3026</v>
      </c>
      <c r="B1849" s="14" t="s">
        <v>7475</v>
      </c>
      <c r="C1849" s="14" t="s">
        <v>5749</v>
      </c>
      <c r="D1849" s="16">
        <v>45989</v>
      </c>
      <c r="E1849" s="16"/>
      <c r="F1849" s="14" t="s">
        <v>7334</v>
      </c>
      <c r="G1849" s="14" t="s">
        <v>7335</v>
      </c>
      <c r="H1849" s="14" t="s">
        <v>7336</v>
      </c>
      <c r="I1849" s="15">
        <v>888</v>
      </c>
      <c r="J1849" s="77">
        <v>4</v>
      </c>
      <c r="K1849" s="92"/>
    </row>
    <row r="1850" spans="1:11" ht="12.5" x14ac:dyDescent="0.25">
      <c r="A1850" s="14" t="s">
        <v>3026</v>
      </c>
      <c r="B1850" s="14" t="s">
        <v>7476</v>
      </c>
      <c r="C1850" s="14" t="s">
        <v>5770</v>
      </c>
      <c r="D1850" s="16">
        <v>45989</v>
      </c>
      <c r="E1850" s="16"/>
      <c r="F1850" s="14" t="s">
        <v>7334</v>
      </c>
      <c r="G1850" s="14" t="s">
        <v>7335</v>
      </c>
      <c r="H1850" s="14" t="s">
        <v>7336</v>
      </c>
      <c r="I1850" s="15">
        <v>984</v>
      </c>
      <c r="J1850" s="77">
        <v>4</v>
      </c>
      <c r="K1850" s="92"/>
    </row>
    <row r="1851" spans="1:11" ht="12.5" x14ac:dyDescent="0.25">
      <c r="A1851" s="14" t="s">
        <v>3026</v>
      </c>
      <c r="B1851" s="14" t="s">
        <v>7542</v>
      </c>
      <c r="C1851" s="14" t="s">
        <v>5766</v>
      </c>
      <c r="D1851" s="16">
        <v>45989</v>
      </c>
      <c r="E1851" s="16"/>
      <c r="F1851" s="14" t="s">
        <v>7323</v>
      </c>
      <c r="G1851" s="14" t="s">
        <v>5813</v>
      </c>
      <c r="H1851" s="14" t="s">
        <v>5814</v>
      </c>
      <c r="I1851" s="15">
        <v>1076</v>
      </c>
      <c r="J1851" s="77">
        <v>4</v>
      </c>
      <c r="K1851" s="92"/>
    </row>
    <row r="1852" spans="1:11" ht="20" x14ac:dyDescent="0.25">
      <c r="A1852" s="14" t="s">
        <v>3026</v>
      </c>
      <c r="B1852" s="14" t="s">
        <v>7316</v>
      </c>
      <c r="C1852" s="14" t="s">
        <v>7317</v>
      </c>
      <c r="D1852" s="16">
        <v>45989</v>
      </c>
      <c r="E1852" s="16"/>
      <c r="F1852" s="14" t="s">
        <v>7318</v>
      </c>
      <c r="G1852" s="14" t="s">
        <v>7319</v>
      </c>
      <c r="H1852" s="14" t="s">
        <v>7320</v>
      </c>
      <c r="I1852" s="15">
        <v>1200</v>
      </c>
      <c r="J1852" s="77">
        <v>3</v>
      </c>
      <c r="K1852" s="92"/>
    </row>
    <row r="1853" spans="1:11" ht="20" x14ac:dyDescent="0.25">
      <c r="A1853" s="14" t="s">
        <v>3026</v>
      </c>
      <c r="B1853" s="14" t="s">
        <v>7422</v>
      </c>
      <c r="C1853" s="14" t="s">
        <v>5538</v>
      </c>
      <c r="D1853" s="16">
        <v>45989</v>
      </c>
      <c r="E1853" s="16"/>
      <c r="F1853" s="14" t="s">
        <v>7423</v>
      </c>
      <c r="G1853" s="14" t="s">
        <v>5315</v>
      </c>
      <c r="H1853" s="14" t="s">
        <v>4355</v>
      </c>
      <c r="I1853" s="15">
        <v>1200</v>
      </c>
      <c r="J1853" s="77">
        <v>3</v>
      </c>
      <c r="K1853" s="92"/>
    </row>
    <row r="1854" spans="1:11" ht="20" x14ac:dyDescent="0.25">
      <c r="A1854" s="14" t="s">
        <v>3026</v>
      </c>
      <c r="B1854" s="14" t="s">
        <v>7431</v>
      </c>
      <c r="C1854" s="14" t="s">
        <v>4092</v>
      </c>
      <c r="D1854" s="16">
        <v>45989</v>
      </c>
      <c r="E1854" s="16"/>
      <c r="F1854" s="14" t="s">
        <v>7432</v>
      </c>
      <c r="G1854" s="14" t="s">
        <v>5336</v>
      </c>
      <c r="H1854" s="14" t="s">
        <v>5337</v>
      </c>
      <c r="I1854" s="15">
        <v>1200</v>
      </c>
      <c r="J1854" s="77">
        <v>3</v>
      </c>
      <c r="K1854" s="92"/>
    </row>
    <row r="1855" spans="1:11" ht="20" x14ac:dyDescent="0.25">
      <c r="A1855" s="14" t="s">
        <v>3026</v>
      </c>
      <c r="B1855" s="14" t="s">
        <v>7441</v>
      </c>
      <c r="C1855" s="14" t="s">
        <v>3684</v>
      </c>
      <c r="D1855" s="16">
        <v>45989</v>
      </c>
      <c r="E1855" s="16"/>
      <c r="F1855" s="14" t="s">
        <v>7442</v>
      </c>
      <c r="G1855" s="14" t="s">
        <v>7443</v>
      </c>
      <c r="H1855" s="14" t="s">
        <v>7444</v>
      </c>
      <c r="I1855" s="15">
        <v>1200</v>
      </c>
      <c r="J1855" s="77">
        <v>3</v>
      </c>
      <c r="K1855" s="92"/>
    </row>
    <row r="1856" spans="1:11" ht="20" x14ac:dyDescent="0.25">
      <c r="A1856" s="14" t="s">
        <v>3026</v>
      </c>
      <c r="B1856" s="14" t="s">
        <v>7445</v>
      </c>
      <c r="C1856" s="14" t="s">
        <v>4831</v>
      </c>
      <c r="D1856" s="16">
        <v>45989</v>
      </c>
      <c r="E1856" s="16"/>
      <c r="F1856" s="14" t="s">
        <v>7446</v>
      </c>
      <c r="G1856" s="14" t="s">
        <v>7443</v>
      </c>
      <c r="H1856" s="14" t="s">
        <v>7444</v>
      </c>
      <c r="I1856" s="15">
        <v>1200</v>
      </c>
      <c r="J1856" s="77">
        <v>3</v>
      </c>
      <c r="K1856" s="92"/>
    </row>
    <row r="1857" spans="1:11" ht="20" x14ac:dyDescent="0.25">
      <c r="A1857" s="14" t="s">
        <v>3026</v>
      </c>
      <c r="B1857" s="14" t="s">
        <v>7447</v>
      </c>
      <c r="C1857" s="14" t="s">
        <v>4638</v>
      </c>
      <c r="D1857" s="16">
        <v>45989</v>
      </c>
      <c r="E1857" s="16"/>
      <c r="F1857" s="14" t="s">
        <v>7448</v>
      </c>
      <c r="G1857" s="14" t="s">
        <v>5383</v>
      </c>
      <c r="H1857" s="14" t="s">
        <v>5384</v>
      </c>
      <c r="I1857" s="15">
        <v>1200</v>
      </c>
      <c r="J1857" s="77">
        <v>3</v>
      </c>
      <c r="K1857" s="92"/>
    </row>
    <row r="1858" spans="1:11" ht="20" x14ac:dyDescent="0.25">
      <c r="A1858" s="14" t="s">
        <v>3026</v>
      </c>
      <c r="B1858" s="14" t="s">
        <v>7449</v>
      </c>
      <c r="C1858" s="14" t="s">
        <v>7450</v>
      </c>
      <c r="D1858" s="16">
        <v>45989</v>
      </c>
      <c r="E1858" s="16"/>
      <c r="F1858" s="14" t="s">
        <v>7451</v>
      </c>
      <c r="G1858" s="14" t="s">
        <v>7319</v>
      </c>
      <c r="H1858" s="14" t="s">
        <v>7320</v>
      </c>
      <c r="I1858" s="15">
        <v>1200</v>
      </c>
      <c r="J1858" s="77">
        <v>3</v>
      </c>
      <c r="K1858" s="92"/>
    </row>
    <row r="1859" spans="1:11" ht="12.5" x14ac:dyDescent="0.25">
      <c r="A1859" s="14" t="s">
        <v>3026</v>
      </c>
      <c r="B1859" s="14" t="s">
        <v>7609</v>
      </c>
      <c r="C1859" s="14" t="s">
        <v>3691</v>
      </c>
      <c r="D1859" s="16">
        <v>45989</v>
      </c>
      <c r="E1859" s="16"/>
      <c r="F1859" s="14" t="s">
        <v>7610</v>
      </c>
      <c r="G1859" s="14" t="s">
        <v>5383</v>
      </c>
      <c r="H1859" s="14" t="s">
        <v>5384</v>
      </c>
      <c r="I1859" s="15">
        <v>1200</v>
      </c>
      <c r="J1859" s="77">
        <v>3</v>
      </c>
      <c r="K1859" s="92"/>
    </row>
    <row r="1860" spans="1:11" ht="12.5" x14ac:dyDescent="0.25">
      <c r="A1860" s="14" t="s">
        <v>3026</v>
      </c>
      <c r="B1860" s="14" t="s">
        <v>7528</v>
      </c>
      <c r="C1860" s="14" t="s">
        <v>6441</v>
      </c>
      <c r="D1860" s="16">
        <v>45989</v>
      </c>
      <c r="E1860" s="16"/>
      <c r="F1860" s="14" t="s">
        <v>7323</v>
      </c>
      <c r="G1860" s="14" t="s">
        <v>5797</v>
      </c>
      <c r="H1860" s="14" t="s">
        <v>5798</v>
      </c>
      <c r="I1860" s="15">
        <v>1281</v>
      </c>
      <c r="J1860" s="77">
        <v>4</v>
      </c>
      <c r="K1860" s="92"/>
    </row>
    <row r="1861" spans="1:11" ht="12.5" x14ac:dyDescent="0.25">
      <c r="A1861" s="14" t="s">
        <v>3026</v>
      </c>
      <c r="B1861" s="14" t="s">
        <v>7361</v>
      </c>
      <c r="C1861" s="14" t="s">
        <v>7362</v>
      </c>
      <c r="D1861" s="16">
        <v>45989</v>
      </c>
      <c r="E1861" s="16"/>
      <c r="F1861" s="14" t="s">
        <v>7323</v>
      </c>
      <c r="G1861" s="14" t="s">
        <v>5718</v>
      </c>
      <c r="H1861" s="14" t="s">
        <v>5719</v>
      </c>
      <c r="I1861" s="15">
        <v>1372</v>
      </c>
      <c r="J1861" s="77">
        <v>4</v>
      </c>
      <c r="K1861" s="92"/>
    </row>
    <row r="1862" spans="1:11" ht="12.5" x14ac:dyDescent="0.25">
      <c r="A1862" s="14" t="s">
        <v>3026</v>
      </c>
      <c r="B1862" s="14" t="s">
        <v>7402</v>
      </c>
      <c r="C1862" s="14" t="s">
        <v>7403</v>
      </c>
      <c r="D1862" s="16">
        <v>45989</v>
      </c>
      <c r="E1862" s="16"/>
      <c r="F1862" s="14" t="s">
        <v>7323</v>
      </c>
      <c r="G1862" s="14" t="s">
        <v>5736</v>
      </c>
      <c r="H1862" s="14" t="s">
        <v>5737</v>
      </c>
      <c r="I1862" s="15">
        <v>1372</v>
      </c>
      <c r="J1862" s="77">
        <v>4</v>
      </c>
      <c r="K1862" s="92"/>
    </row>
    <row r="1863" spans="1:11" ht="12.5" x14ac:dyDescent="0.25">
      <c r="A1863" s="14" t="s">
        <v>3026</v>
      </c>
      <c r="B1863" s="14" t="s">
        <v>7480</v>
      </c>
      <c r="C1863" s="14" t="s">
        <v>7481</v>
      </c>
      <c r="D1863" s="16">
        <v>45989</v>
      </c>
      <c r="E1863" s="16"/>
      <c r="F1863" s="14" t="s">
        <v>6974</v>
      </c>
      <c r="G1863" s="14" t="s">
        <v>5782</v>
      </c>
      <c r="H1863" s="14" t="s">
        <v>5783</v>
      </c>
      <c r="I1863" s="15">
        <v>1372</v>
      </c>
      <c r="J1863" s="77">
        <v>4</v>
      </c>
      <c r="K1863" s="92"/>
    </row>
    <row r="1864" spans="1:11" ht="12.5" x14ac:dyDescent="0.25">
      <c r="A1864" s="14" t="s">
        <v>3026</v>
      </c>
      <c r="B1864" s="14" t="s">
        <v>7482</v>
      </c>
      <c r="C1864" s="14" t="s">
        <v>7483</v>
      </c>
      <c r="D1864" s="16">
        <v>45989</v>
      </c>
      <c r="E1864" s="16"/>
      <c r="F1864" s="14" t="s">
        <v>7323</v>
      </c>
      <c r="G1864" s="14" t="s">
        <v>5782</v>
      </c>
      <c r="H1864" s="14" t="s">
        <v>5783</v>
      </c>
      <c r="I1864" s="15">
        <v>1372</v>
      </c>
      <c r="J1864" s="77">
        <v>4</v>
      </c>
      <c r="K1864" s="92"/>
    </row>
    <row r="1865" spans="1:11" ht="12.5" x14ac:dyDescent="0.25">
      <c r="A1865" s="14" t="s">
        <v>3026</v>
      </c>
      <c r="B1865" s="14" t="s">
        <v>7581</v>
      </c>
      <c r="C1865" s="14" t="s">
        <v>4073</v>
      </c>
      <c r="D1865" s="16">
        <v>45989</v>
      </c>
      <c r="E1865" s="16"/>
      <c r="F1865" s="14" t="s">
        <v>7323</v>
      </c>
      <c r="G1865" s="14" t="s">
        <v>7265</v>
      </c>
      <c r="H1865" s="14" t="s">
        <v>7266</v>
      </c>
      <c r="I1865" s="15">
        <v>1372</v>
      </c>
      <c r="J1865" s="77">
        <v>4</v>
      </c>
      <c r="K1865" s="92"/>
    </row>
    <row r="1866" spans="1:11" ht="20" x14ac:dyDescent="0.25">
      <c r="A1866" s="14" t="s">
        <v>3026</v>
      </c>
      <c r="B1866" s="14" t="s">
        <v>7424</v>
      </c>
      <c r="C1866" s="14" t="s">
        <v>4092</v>
      </c>
      <c r="D1866" s="16">
        <v>45989</v>
      </c>
      <c r="E1866" s="16"/>
      <c r="F1866" s="14" t="s">
        <v>7425</v>
      </c>
      <c r="G1866" s="14" t="s">
        <v>5332</v>
      </c>
      <c r="H1866" s="14" t="s">
        <v>5333</v>
      </c>
      <c r="I1866" s="15">
        <v>3200</v>
      </c>
      <c r="J1866" s="77">
        <v>3</v>
      </c>
      <c r="K1866" s="92"/>
    </row>
    <row r="1867" spans="1:11" ht="20" x14ac:dyDescent="0.25">
      <c r="A1867" s="14" t="s">
        <v>3026</v>
      </c>
      <c r="B1867" s="14" t="s">
        <v>7426</v>
      </c>
      <c r="C1867" s="14" t="s">
        <v>5763</v>
      </c>
      <c r="D1867" s="16">
        <v>45989</v>
      </c>
      <c r="E1867" s="16"/>
      <c r="F1867" s="14" t="s">
        <v>7427</v>
      </c>
      <c r="G1867" s="14" t="s">
        <v>5379</v>
      </c>
      <c r="H1867" s="14" t="s">
        <v>5380</v>
      </c>
      <c r="I1867" s="15">
        <v>3200</v>
      </c>
      <c r="J1867" s="77">
        <v>3</v>
      </c>
      <c r="K1867" s="92"/>
    </row>
    <row r="1868" spans="1:11" ht="20" x14ac:dyDescent="0.25">
      <c r="A1868" s="14" t="s">
        <v>3026</v>
      </c>
      <c r="B1868" s="14" t="s">
        <v>7430</v>
      </c>
      <c r="C1868" s="14" t="s">
        <v>3615</v>
      </c>
      <c r="D1868" s="16">
        <v>45989</v>
      </c>
      <c r="E1868" s="16"/>
      <c r="F1868" s="14" t="s">
        <v>7425</v>
      </c>
      <c r="G1868" s="14" t="s">
        <v>6438</v>
      </c>
      <c r="H1868" s="14" t="s">
        <v>6439</v>
      </c>
      <c r="I1868" s="15">
        <v>3200</v>
      </c>
      <c r="J1868" s="77">
        <v>3</v>
      </c>
      <c r="K1868" s="92"/>
    </row>
    <row r="1869" spans="1:11" ht="20" x14ac:dyDescent="0.25">
      <c r="A1869" s="14" t="s">
        <v>3026</v>
      </c>
      <c r="B1869" s="14" t="s">
        <v>7433</v>
      </c>
      <c r="C1869" s="14" t="s">
        <v>4087</v>
      </c>
      <c r="D1869" s="16">
        <v>45989</v>
      </c>
      <c r="E1869" s="16"/>
      <c r="F1869" s="14" t="s">
        <v>7434</v>
      </c>
      <c r="G1869" s="14" t="s">
        <v>6451</v>
      </c>
      <c r="H1869" s="14" t="s">
        <v>6452</v>
      </c>
      <c r="I1869" s="15">
        <v>3200</v>
      </c>
      <c r="J1869" s="77">
        <v>3</v>
      </c>
      <c r="K1869" s="92"/>
    </row>
    <row r="1870" spans="1:11" ht="20" x14ac:dyDescent="0.25">
      <c r="A1870" s="14" t="s">
        <v>3026</v>
      </c>
      <c r="B1870" s="14" t="s">
        <v>7435</v>
      </c>
      <c r="C1870" s="14" t="s">
        <v>6968</v>
      </c>
      <c r="D1870" s="16">
        <v>45989</v>
      </c>
      <c r="E1870" s="16"/>
      <c r="F1870" s="14" t="s">
        <v>7436</v>
      </c>
      <c r="G1870" s="14" t="s">
        <v>5362</v>
      </c>
      <c r="H1870" s="14" t="s">
        <v>5363</v>
      </c>
      <c r="I1870" s="15">
        <v>3200</v>
      </c>
      <c r="J1870" s="77">
        <v>3</v>
      </c>
      <c r="K1870" s="92"/>
    </row>
    <row r="1871" spans="1:11" ht="20" x14ac:dyDescent="0.25">
      <c r="A1871" s="14" t="s">
        <v>3026</v>
      </c>
      <c r="B1871" s="14" t="s">
        <v>7437</v>
      </c>
      <c r="C1871" s="14" t="s">
        <v>3674</v>
      </c>
      <c r="D1871" s="16">
        <v>45989</v>
      </c>
      <c r="E1871" s="16"/>
      <c r="F1871" s="14" t="s">
        <v>7438</v>
      </c>
      <c r="G1871" s="14" t="s">
        <v>5391</v>
      </c>
      <c r="H1871" s="14" t="s">
        <v>5392</v>
      </c>
      <c r="I1871" s="15">
        <v>3200</v>
      </c>
      <c r="J1871" s="77">
        <v>3</v>
      </c>
      <c r="K1871" s="92"/>
    </row>
    <row r="1872" spans="1:11" ht="20" x14ac:dyDescent="0.25">
      <c r="A1872" s="14" t="s">
        <v>3026</v>
      </c>
      <c r="B1872" s="14" t="s">
        <v>7439</v>
      </c>
      <c r="C1872" s="14" t="s">
        <v>4944</v>
      </c>
      <c r="D1872" s="16">
        <v>45989</v>
      </c>
      <c r="E1872" s="16"/>
      <c r="F1872" s="14" t="s">
        <v>7440</v>
      </c>
      <c r="G1872" s="14" t="s">
        <v>5379</v>
      </c>
      <c r="H1872" s="14" t="s">
        <v>5380</v>
      </c>
      <c r="I1872" s="15">
        <v>3200</v>
      </c>
      <c r="J1872" s="77">
        <v>3</v>
      </c>
      <c r="K1872" s="92"/>
    </row>
    <row r="1873" spans="1:11" ht="20" x14ac:dyDescent="0.25">
      <c r="A1873" s="14" t="s">
        <v>3026</v>
      </c>
      <c r="B1873" s="14" t="s">
        <v>7452</v>
      </c>
      <c r="C1873" s="14" t="s">
        <v>7453</v>
      </c>
      <c r="D1873" s="16">
        <v>45989</v>
      </c>
      <c r="E1873" s="16"/>
      <c r="F1873" s="14" t="s">
        <v>7425</v>
      </c>
      <c r="G1873" s="14" t="s">
        <v>5172</v>
      </c>
      <c r="H1873" s="14" t="s">
        <v>5173</v>
      </c>
      <c r="I1873" s="15">
        <v>3200</v>
      </c>
      <c r="J1873" s="77">
        <v>3</v>
      </c>
      <c r="K1873" s="92"/>
    </row>
    <row r="1874" spans="1:11" ht="20" x14ac:dyDescent="0.25">
      <c r="A1874" s="14" t="s">
        <v>3026</v>
      </c>
      <c r="B1874" s="14" t="s">
        <v>7454</v>
      </c>
      <c r="C1874" s="14" t="s">
        <v>6237</v>
      </c>
      <c r="D1874" s="16">
        <v>45989</v>
      </c>
      <c r="E1874" s="16"/>
      <c r="F1874" s="14" t="s">
        <v>7425</v>
      </c>
      <c r="G1874" s="14" t="s">
        <v>5311</v>
      </c>
      <c r="H1874" s="14" t="s">
        <v>5312</v>
      </c>
      <c r="I1874" s="15">
        <v>3200</v>
      </c>
      <c r="J1874" s="77">
        <v>3</v>
      </c>
      <c r="K1874" s="92"/>
    </row>
    <row r="1875" spans="1:11" ht="20" x14ac:dyDescent="0.25">
      <c r="A1875" s="14" t="s">
        <v>3026</v>
      </c>
      <c r="B1875" s="14" t="s">
        <v>7601</v>
      </c>
      <c r="C1875" s="14" t="s">
        <v>7602</v>
      </c>
      <c r="D1875" s="16">
        <v>45989</v>
      </c>
      <c r="E1875" s="16"/>
      <c r="F1875" s="14" t="s">
        <v>7436</v>
      </c>
      <c r="G1875" s="14" t="s">
        <v>5167</v>
      </c>
      <c r="H1875" s="14" t="s">
        <v>5168</v>
      </c>
      <c r="I1875" s="15">
        <v>3200</v>
      </c>
      <c r="J1875" s="77">
        <v>3</v>
      </c>
      <c r="K1875" s="92"/>
    </row>
    <row r="1876" spans="1:11" ht="20" x14ac:dyDescent="0.25">
      <c r="A1876" s="14" t="s">
        <v>3026</v>
      </c>
      <c r="B1876" s="14" t="s">
        <v>7603</v>
      </c>
      <c r="C1876" s="14" t="s">
        <v>3662</v>
      </c>
      <c r="D1876" s="16">
        <v>45989</v>
      </c>
      <c r="E1876" s="16"/>
      <c r="F1876" s="14" t="s">
        <v>7604</v>
      </c>
      <c r="G1876" s="14">
        <v>1078313841</v>
      </c>
      <c r="H1876" s="14" t="s">
        <v>4358</v>
      </c>
      <c r="I1876" s="15">
        <v>3200</v>
      </c>
      <c r="J1876" s="77">
        <v>3</v>
      </c>
      <c r="K1876" s="92"/>
    </row>
    <row r="1877" spans="1:11" ht="20" x14ac:dyDescent="0.25">
      <c r="A1877" s="14" t="s">
        <v>3026</v>
      </c>
      <c r="B1877" s="14" t="s">
        <v>7605</v>
      </c>
      <c r="C1877" s="14" t="s">
        <v>5482</v>
      </c>
      <c r="D1877" s="16">
        <v>45989</v>
      </c>
      <c r="E1877" s="16"/>
      <c r="F1877" s="14" t="s">
        <v>7606</v>
      </c>
      <c r="G1877" s="14" t="s">
        <v>5357</v>
      </c>
      <c r="H1877" s="14" t="s">
        <v>5358</v>
      </c>
      <c r="I1877" s="15">
        <v>3200</v>
      </c>
      <c r="J1877" s="77">
        <v>3</v>
      </c>
      <c r="K1877" s="92"/>
    </row>
    <row r="1878" spans="1:11" ht="20" x14ac:dyDescent="0.25">
      <c r="A1878" s="14" t="s">
        <v>3026</v>
      </c>
      <c r="B1878" s="14" t="s">
        <v>7607</v>
      </c>
      <c r="C1878" s="14" t="s">
        <v>3662</v>
      </c>
      <c r="D1878" s="16">
        <v>45989</v>
      </c>
      <c r="E1878" s="16"/>
      <c r="F1878" s="14" t="s">
        <v>7608</v>
      </c>
      <c r="G1878" s="14" t="s">
        <v>5375</v>
      </c>
      <c r="H1878" s="14" t="s">
        <v>5376</v>
      </c>
      <c r="I1878" s="15">
        <v>3200</v>
      </c>
      <c r="J1878" s="77">
        <v>3</v>
      </c>
      <c r="K1878" s="92"/>
    </row>
    <row r="1879" spans="1:11" ht="12.5" x14ac:dyDescent="0.25">
      <c r="A1879" s="14" t="s">
        <v>3026</v>
      </c>
      <c r="B1879" s="14" t="s">
        <v>7598</v>
      </c>
      <c r="C1879" s="14" t="s">
        <v>7599</v>
      </c>
      <c r="D1879" s="16">
        <v>45989</v>
      </c>
      <c r="E1879" s="16"/>
      <c r="F1879" s="14" t="s">
        <v>7600</v>
      </c>
      <c r="G1879" s="14" t="s">
        <v>3517</v>
      </c>
      <c r="H1879" s="14" t="s">
        <v>3191</v>
      </c>
      <c r="I1879" s="15">
        <v>5250</v>
      </c>
      <c r="J1879" s="77">
        <v>5</v>
      </c>
      <c r="K1879" s="92"/>
    </row>
    <row r="1880" spans="1:11" ht="20" x14ac:dyDescent="0.25">
      <c r="A1880" s="14" t="s">
        <v>3026</v>
      </c>
      <c r="B1880" s="14" t="s">
        <v>7428</v>
      </c>
      <c r="C1880" s="14" t="s">
        <v>6237</v>
      </c>
      <c r="D1880" s="16">
        <v>45989</v>
      </c>
      <c r="E1880" s="16"/>
      <c r="F1880" s="14" t="s">
        <v>7429</v>
      </c>
      <c r="G1880" s="14" t="s">
        <v>4714</v>
      </c>
      <c r="H1880" s="14" t="s">
        <v>4715</v>
      </c>
      <c r="I1880" s="15">
        <v>10086</v>
      </c>
      <c r="J1880" s="77">
        <v>3</v>
      </c>
      <c r="K1880" s="92"/>
    </row>
    <row r="1881" spans="1:11" ht="12.5" x14ac:dyDescent="0.25">
      <c r="A1881" s="14" t="s">
        <v>3464</v>
      </c>
      <c r="B1881" s="14" t="s">
        <v>3465</v>
      </c>
      <c r="C1881" s="14" t="s">
        <v>3466</v>
      </c>
      <c r="D1881" s="16">
        <v>45994</v>
      </c>
      <c r="E1881" s="16"/>
      <c r="F1881" s="14" t="s">
        <v>3467</v>
      </c>
      <c r="G1881" s="14" t="s">
        <v>3468</v>
      </c>
      <c r="H1881" s="14" t="s">
        <v>3469</v>
      </c>
      <c r="I1881" s="15">
        <v>15000</v>
      </c>
      <c r="J1881" s="77">
        <v>5</v>
      </c>
      <c r="K1881" s="92"/>
    </row>
    <row r="1882" spans="1:11" ht="20" x14ac:dyDescent="0.25">
      <c r="A1882" s="14" t="s">
        <v>3026</v>
      </c>
      <c r="B1882" s="14" t="s">
        <v>7611</v>
      </c>
      <c r="C1882" s="14" t="s">
        <v>7612</v>
      </c>
      <c r="D1882" s="16">
        <v>45999</v>
      </c>
      <c r="E1882" s="16"/>
      <c r="F1882" s="14" t="s">
        <v>7613</v>
      </c>
      <c r="G1882" s="14" t="s">
        <v>7614</v>
      </c>
      <c r="H1882" s="14" t="s">
        <v>7615</v>
      </c>
      <c r="I1882" s="15">
        <v>2385.85</v>
      </c>
      <c r="J1882" s="77">
        <v>5</v>
      </c>
      <c r="K1882" s="92"/>
    </row>
    <row r="1883" spans="1:11" ht="12.5" x14ac:dyDescent="0.25">
      <c r="A1883" s="14" t="s">
        <v>3026</v>
      </c>
      <c r="B1883" s="14" t="s">
        <v>7639</v>
      </c>
      <c r="C1883" s="14" t="s">
        <v>6721</v>
      </c>
      <c r="D1883" s="16">
        <v>46009</v>
      </c>
      <c r="E1883" s="16"/>
      <c r="F1883" s="14" t="s">
        <v>7640</v>
      </c>
      <c r="G1883" s="14" t="s">
        <v>6760</v>
      </c>
      <c r="H1883" s="14" t="s">
        <v>6761</v>
      </c>
      <c r="I1883" s="15">
        <v>400</v>
      </c>
      <c r="J1883" s="77">
        <v>2</v>
      </c>
      <c r="K1883" s="92"/>
    </row>
    <row r="1884" spans="1:11" ht="12.5" x14ac:dyDescent="0.25">
      <c r="A1884" s="14" t="s">
        <v>3026</v>
      </c>
      <c r="B1884" s="14" t="s">
        <v>7674</v>
      </c>
      <c r="C1884" s="14" t="s">
        <v>6441</v>
      </c>
      <c r="D1884" s="16">
        <v>46009</v>
      </c>
      <c r="E1884" s="16"/>
      <c r="F1884" s="14" t="s">
        <v>7671</v>
      </c>
      <c r="G1884" s="14" t="s">
        <v>4375</v>
      </c>
      <c r="H1884" s="14" t="s">
        <v>4376</v>
      </c>
      <c r="I1884" s="15">
        <v>500</v>
      </c>
      <c r="J1884" s="77">
        <v>2</v>
      </c>
      <c r="K1884" s="92"/>
    </row>
    <row r="1885" spans="1:11" ht="20" x14ac:dyDescent="0.25">
      <c r="A1885" s="14" t="s">
        <v>3026</v>
      </c>
      <c r="B1885" s="14" t="s">
        <v>7660</v>
      </c>
      <c r="C1885" s="14" t="s">
        <v>7661</v>
      </c>
      <c r="D1885" s="16">
        <v>46009</v>
      </c>
      <c r="E1885" s="16"/>
      <c r="F1885" s="14" t="s">
        <v>7662</v>
      </c>
      <c r="G1885" s="14" t="s">
        <v>5805</v>
      </c>
      <c r="H1885" s="14" t="s">
        <v>5806</v>
      </c>
      <c r="I1885" s="15">
        <v>1324.6</v>
      </c>
      <c r="J1885" s="77">
        <v>3</v>
      </c>
      <c r="K1885" s="92"/>
    </row>
    <row r="1886" spans="1:11" ht="20" x14ac:dyDescent="0.25">
      <c r="A1886" s="14" t="s">
        <v>3026</v>
      </c>
      <c r="B1886" s="14" t="s">
        <v>7616</v>
      </c>
      <c r="C1886" s="14" t="s">
        <v>7617</v>
      </c>
      <c r="D1886" s="16">
        <v>46009</v>
      </c>
      <c r="E1886" s="16"/>
      <c r="F1886" s="14" t="s">
        <v>7618</v>
      </c>
      <c r="G1886" s="14" t="s">
        <v>4241</v>
      </c>
      <c r="H1886" s="14" t="s">
        <v>4242</v>
      </c>
      <c r="I1886" s="15">
        <v>1500</v>
      </c>
      <c r="J1886" s="77">
        <v>5</v>
      </c>
      <c r="K1886" s="92"/>
    </row>
    <row r="1887" spans="1:11" ht="12.5" x14ac:dyDescent="0.25">
      <c r="A1887" s="14" t="s">
        <v>3026</v>
      </c>
      <c r="B1887" s="14" t="s">
        <v>7633</v>
      </c>
      <c r="C1887" s="14" t="s">
        <v>7634</v>
      </c>
      <c r="D1887" s="16">
        <v>46009</v>
      </c>
      <c r="E1887" s="16"/>
      <c r="F1887" s="14" t="s">
        <v>7635</v>
      </c>
      <c r="G1887" s="14" t="s">
        <v>3764</v>
      </c>
      <c r="H1887" s="14" t="s">
        <v>3765</v>
      </c>
      <c r="I1887" s="15">
        <v>1500</v>
      </c>
      <c r="J1887" s="77">
        <v>2</v>
      </c>
      <c r="K1887" s="92"/>
    </row>
    <row r="1888" spans="1:11" ht="12.5" x14ac:dyDescent="0.25">
      <c r="A1888" s="14" t="s">
        <v>3026</v>
      </c>
      <c r="B1888" s="14" t="s">
        <v>7667</v>
      </c>
      <c r="C1888" s="14" t="s">
        <v>6416</v>
      </c>
      <c r="D1888" s="16">
        <v>46009</v>
      </c>
      <c r="E1888" s="16"/>
      <c r="F1888" s="14" t="s">
        <v>7626</v>
      </c>
      <c r="G1888" s="14" t="s">
        <v>3790</v>
      </c>
      <c r="H1888" s="14" t="s">
        <v>3791</v>
      </c>
      <c r="I1888" s="15">
        <v>1500</v>
      </c>
      <c r="J1888" s="77">
        <v>2</v>
      </c>
      <c r="K1888" s="92"/>
    </row>
    <row r="1889" spans="1:11" ht="12.5" x14ac:dyDescent="0.25">
      <c r="A1889" s="14" t="s">
        <v>3026</v>
      </c>
      <c r="B1889" s="14" t="s">
        <v>7665</v>
      </c>
      <c r="C1889" s="14" t="s">
        <v>3623</v>
      </c>
      <c r="D1889" s="16">
        <v>46009</v>
      </c>
      <c r="E1889" s="16"/>
      <c r="F1889" s="14" t="s">
        <v>7666</v>
      </c>
      <c r="G1889" s="14">
        <v>53151500</v>
      </c>
      <c r="H1889" s="14" t="s">
        <v>6408</v>
      </c>
      <c r="I1889" s="15">
        <v>1600</v>
      </c>
      <c r="J1889" s="77">
        <v>3</v>
      </c>
      <c r="K1889" s="92"/>
    </row>
    <row r="1890" spans="1:11" ht="12.5" x14ac:dyDescent="0.25">
      <c r="A1890" s="14" t="s">
        <v>3026</v>
      </c>
      <c r="B1890" s="14" t="s">
        <v>7670</v>
      </c>
      <c r="C1890" s="14" t="s">
        <v>5730</v>
      </c>
      <c r="D1890" s="16">
        <v>46009</v>
      </c>
      <c r="E1890" s="16"/>
      <c r="F1890" s="14" t="s">
        <v>7671</v>
      </c>
      <c r="G1890" s="14" t="s">
        <v>3799</v>
      </c>
      <c r="H1890" s="14" t="s">
        <v>3800</v>
      </c>
      <c r="I1890" s="15">
        <v>1600</v>
      </c>
      <c r="J1890" s="77">
        <v>3</v>
      </c>
      <c r="K1890" s="92"/>
    </row>
    <row r="1891" spans="1:11" ht="20" x14ac:dyDescent="0.25">
      <c r="A1891" s="14" t="s">
        <v>3026</v>
      </c>
      <c r="B1891" s="14" t="s">
        <v>7650</v>
      </c>
      <c r="C1891" s="14" t="s">
        <v>7534</v>
      </c>
      <c r="D1891" s="16">
        <v>46009</v>
      </c>
      <c r="E1891" s="16"/>
      <c r="F1891" s="14" t="s">
        <v>7651</v>
      </c>
      <c r="G1891" s="14" t="s">
        <v>3782</v>
      </c>
      <c r="H1891" s="14" t="s">
        <v>3783</v>
      </c>
      <c r="I1891" s="15">
        <v>1700</v>
      </c>
      <c r="J1891" s="77">
        <v>2</v>
      </c>
      <c r="K1891" s="92"/>
    </row>
    <row r="1892" spans="1:11" ht="20" x14ac:dyDescent="0.25">
      <c r="A1892" s="14" t="s">
        <v>3026</v>
      </c>
      <c r="B1892" s="14" t="s">
        <v>7668</v>
      </c>
      <c r="C1892" s="14" t="s">
        <v>3623</v>
      </c>
      <c r="D1892" s="16">
        <v>46009</v>
      </c>
      <c r="E1892" s="16"/>
      <c r="F1892" s="14" t="s">
        <v>7669</v>
      </c>
      <c r="G1892" s="14" t="s">
        <v>3794</v>
      </c>
      <c r="H1892" s="14" t="s">
        <v>3795</v>
      </c>
      <c r="I1892" s="15">
        <v>1700</v>
      </c>
      <c r="J1892" s="77">
        <v>3</v>
      </c>
      <c r="K1892" s="92"/>
    </row>
    <row r="1893" spans="1:11" ht="20" x14ac:dyDescent="0.25">
      <c r="A1893" s="14" t="s">
        <v>3026</v>
      </c>
      <c r="B1893" s="14" t="s">
        <v>7663</v>
      </c>
      <c r="C1893" s="14" t="s">
        <v>3933</v>
      </c>
      <c r="D1893" s="16">
        <v>46009</v>
      </c>
      <c r="E1893" s="16"/>
      <c r="F1893" s="14" t="s">
        <v>7664</v>
      </c>
      <c r="G1893" s="14" t="s">
        <v>3754</v>
      </c>
      <c r="H1893" s="14" t="s">
        <v>3755</v>
      </c>
      <c r="I1893" s="15">
        <v>1750</v>
      </c>
      <c r="J1893" s="77">
        <v>2</v>
      </c>
      <c r="K1893" s="92"/>
    </row>
    <row r="1894" spans="1:11" ht="12.5" x14ac:dyDescent="0.25">
      <c r="A1894" s="14" t="s">
        <v>3026</v>
      </c>
      <c r="B1894" s="14" t="s">
        <v>7625</v>
      </c>
      <c r="C1894" s="14" t="s">
        <v>6572</v>
      </c>
      <c r="D1894" s="16">
        <v>46009</v>
      </c>
      <c r="E1894" s="16"/>
      <c r="F1894" s="14" t="s">
        <v>7626</v>
      </c>
      <c r="G1894" s="14" t="s">
        <v>3749</v>
      </c>
      <c r="H1894" s="14" t="s">
        <v>3750</v>
      </c>
      <c r="I1894" s="15">
        <v>1900</v>
      </c>
      <c r="J1894" s="77">
        <v>2</v>
      </c>
      <c r="K1894" s="92"/>
    </row>
    <row r="1895" spans="1:11" ht="20" x14ac:dyDescent="0.25">
      <c r="A1895" s="14" t="s">
        <v>3026</v>
      </c>
      <c r="B1895" s="14" t="s">
        <v>7630</v>
      </c>
      <c r="C1895" s="14" t="s">
        <v>7631</v>
      </c>
      <c r="D1895" s="16">
        <v>46009</v>
      </c>
      <c r="E1895" s="16"/>
      <c r="F1895" s="14" t="s">
        <v>7632</v>
      </c>
      <c r="G1895" s="14" t="s">
        <v>3759</v>
      </c>
      <c r="H1895" s="14" t="s">
        <v>3760</v>
      </c>
      <c r="I1895" s="15">
        <v>1900</v>
      </c>
      <c r="J1895" s="77">
        <v>2</v>
      </c>
      <c r="K1895" s="92"/>
    </row>
    <row r="1896" spans="1:11" ht="20" x14ac:dyDescent="0.25">
      <c r="A1896" s="14" t="s">
        <v>3026</v>
      </c>
      <c r="B1896" s="14" t="s">
        <v>7641</v>
      </c>
      <c r="C1896" s="14" t="s">
        <v>7642</v>
      </c>
      <c r="D1896" s="16">
        <v>46009</v>
      </c>
      <c r="E1896" s="16"/>
      <c r="F1896" s="14" t="s">
        <v>7643</v>
      </c>
      <c r="G1896" s="14" t="s">
        <v>3739</v>
      </c>
      <c r="H1896" s="14" t="s">
        <v>3740</v>
      </c>
      <c r="I1896" s="15">
        <v>1900</v>
      </c>
      <c r="J1896" s="77">
        <v>2</v>
      </c>
      <c r="K1896" s="92"/>
    </row>
    <row r="1897" spans="1:11" ht="20" x14ac:dyDescent="0.25">
      <c r="A1897" s="14" t="s">
        <v>3026</v>
      </c>
      <c r="B1897" s="14" t="s">
        <v>7644</v>
      </c>
      <c r="C1897" s="14" t="s">
        <v>7204</v>
      </c>
      <c r="D1897" s="16">
        <v>46009</v>
      </c>
      <c r="E1897" s="16"/>
      <c r="F1897" s="14" t="s">
        <v>7645</v>
      </c>
      <c r="G1897" s="14" t="s">
        <v>3774</v>
      </c>
      <c r="H1897" s="14" t="s">
        <v>3775</v>
      </c>
      <c r="I1897" s="15">
        <v>1900</v>
      </c>
      <c r="J1897" s="77">
        <v>2</v>
      </c>
      <c r="K1897" s="92"/>
    </row>
    <row r="1898" spans="1:11" ht="20" x14ac:dyDescent="0.25">
      <c r="A1898" s="14" t="s">
        <v>3026</v>
      </c>
      <c r="B1898" s="14" t="s">
        <v>7648</v>
      </c>
      <c r="C1898" s="14" t="s">
        <v>5766</v>
      </c>
      <c r="D1898" s="16">
        <v>46009</v>
      </c>
      <c r="E1898" s="16"/>
      <c r="F1898" s="14" t="s">
        <v>7649</v>
      </c>
      <c r="G1898" s="14" t="s">
        <v>3778</v>
      </c>
      <c r="H1898" s="14" t="s">
        <v>3779</v>
      </c>
      <c r="I1898" s="15">
        <v>2150</v>
      </c>
      <c r="J1898" s="77">
        <v>2</v>
      </c>
      <c r="K1898" s="92"/>
    </row>
    <row r="1899" spans="1:11" ht="12.5" x14ac:dyDescent="0.25">
      <c r="A1899" s="14" t="s">
        <v>3026</v>
      </c>
      <c r="B1899" s="14" t="s">
        <v>7622</v>
      </c>
      <c r="C1899" s="14" t="s">
        <v>7623</v>
      </c>
      <c r="D1899" s="16">
        <v>46009</v>
      </c>
      <c r="E1899" s="16"/>
      <c r="F1899" s="14" t="s">
        <v>7624</v>
      </c>
      <c r="G1899" s="14" t="s">
        <v>3832</v>
      </c>
      <c r="H1899" s="14" t="s">
        <v>3833</v>
      </c>
      <c r="I1899" s="15">
        <v>2600</v>
      </c>
      <c r="J1899" s="77">
        <v>3</v>
      </c>
      <c r="K1899" s="92"/>
    </row>
    <row r="1900" spans="1:11" ht="12.5" x14ac:dyDescent="0.25">
      <c r="A1900" s="14" t="s">
        <v>3026</v>
      </c>
      <c r="B1900" s="14" t="s">
        <v>7636</v>
      </c>
      <c r="C1900" s="14" t="s">
        <v>7637</v>
      </c>
      <c r="D1900" s="16">
        <v>46009</v>
      </c>
      <c r="E1900" s="16"/>
      <c r="F1900" s="14" t="s">
        <v>7638</v>
      </c>
      <c r="G1900" s="14" t="s">
        <v>3769</v>
      </c>
      <c r="H1900" s="14" t="s">
        <v>3770</v>
      </c>
      <c r="I1900" s="15">
        <v>2600</v>
      </c>
      <c r="J1900" s="77">
        <v>3</v>
      </c>
      <c r="K1900" s="92"/>
    </row>
    <row r="1901" spans="1:11" ht="12.5" x14ac:dyDescent="0.25">
      <c r="A1901" s="14" t="s">
        <v>3026</v>
      </c>
      <c r="B1901" s="14" t="s">
        <v>7656</v>
      </c>
      <c r="C1901" s="14" t="s">
        <v>3656</v>
      </c>
      <c r="D1901" s="16">
        <v>46009</v>
      </c>
      <c r="E1901" s="16"/>
      <c r="F1901" s="14" t="s">
        <v>7657</v>
      </c>
      <c r="G1901" s="14">
        <v>1078704407</v>
      </c>
      <c r="H1901" s="14" t="s">
        <v>3824</v>
      </c>
      <c r="I1901" s="15">
        <v>2600</v>
      </c>
      <c r="J1901" s="77">
        <v>3</v>
      </c>
      <c r="K1901" s="92"/>
    </row>
    <row r="1902" spans="1:11" ht="20" x14ac:dyDescent="0.25">
      <c r="A1902" s="14" t="s">
        <v>3026</v>
      </c>
      <c r="B1902" s="14" t="s">
        <v>7658</v>
      </c>
      <c r="C1902" s="14" t="s">
        <v>6416</v>
      </c>
      <c r="D1902" s="16">
        <v>46009</v>
      </c>
      <c r="E1902" s="16"/>
      <c r="F1902" s="14" t="s">
        <v>7659</v>
      </c>
      <c r="G1902" s="14">
        <v>1042102677</v>
      </c>
      <c r="H1902" s="14" t="s">
        <v>6405</v>
      </c>
      <c r="I1902" s="15">
        <v>2600</v>
      </c>
      <c r="J1902" s="77">
        <v>3</v>
      </c>
      <c r="K1902" s="92"/>
    </row>
    <row r="1903" spans="1:11" ht="12.5" x14ac:dyDescent="0.25">
      <c r="A1903" s="14" t="s">
        <v>3026</v>
      </c>
      <c r="B1903" s="14" t="s">
        <v>7672</v>
      </c>
      <c r="C1903" s="14" t="s">
        <v>5730</v>
      </c>
      <c r="D1903" s="16">
        <v>46009</v>
      </c>
      <c r="E1903" s="16"/>
      <c r="F1903" s="14" t="s">
        <v>7673</v>
      </c>
      <c r="G1903" s="14" t="s">
        <v>3803</v>
      </c>
      <c r="H1903" s="14" t="s">
        <v>3804</v>
      </c>
      <c r="I1903" s="15">
        <v>2600</v>
      </c>
      <c r="J1903" s="77">
        <v>3</v>
      </c>
      <c r="K1903" s="92"/>
    </row>
    <row r="1904" spans="1:11" ht="12.5" x14ac:dyDescent="0.25">
      <c r="A1904" s="14" t="s">
        <v>3026</v>
      </c>
      <c r="B1904" s="14" t="s">
        <v>7675</v>
      </c>
      <c r="C1904" s="14" t="s">
        <v>3684</v>
      </c>
      <c r="D1904" s="16">
        <v>46009</v>
      </c>
      <c r="E1904" s="16"/>
      <c r="F1904" s="14" t="s">
        <v>7676</v>
      </c>
      <c r="G1904" s="14" t="s">
        <v>5864</v>
      </c>
      <c r="H1904" s="14" t="s">
        <v>5865</v>
      </c>
      <c r="I1904" s="15">
        <v>2600</v>
      </c>
      <c r="J1904" s="77">
        <v>3</v>
      </c>
      <c r="K1904" s="92"/>
    </row>
    <row r="1905" spans="1:11" ht="12.5" x14ac:dyDescent="0.25">
      <c r="A1905" s="14" t="s">
        <v>3026</v>
      </c>
      <c r="B1905" s="14" t="s">
        <v>7627</v>
      </c>
      <c r="C1905" s="14" t="s">
        <v>7628</v>
      </c>
      <c r="D1905" s="16">
        <v>46009</v>
      </c>
      <c r="E1905" s="16"/>
      <c r="F1905" s="14" t="s">
        <v>7629</v>
      </c>
      <c r="G1905" s="14" t="s">
        <v>4159</v>
      </c>
      <c r="H1905" s="14" t="s">
        <v>4160</v>
      </c>
      <c r="I1905" s="15">
        <v>2700</v>
      </c>
      <c r="J1905" s="77">
        <v>2</v>
      </c>
      <c r="K1905" s="92"/>
    </row>
    <row r="1906" spans="1:11" ht="12.5" x14ac:dyDescent="0.25">
      <c r="A1906" s="14" t="s">
        <v>3026</v>
      </c>
      <c r="B1906" s="14" t="s">
        <v>7654</v>
      </c>
      <c r="C1906" s="14" t="s">
        <v>3623</v>
      </c>
      <c r="D1906" s="16">
        <v>46009</v>
      </c>
      <c r="E1906" s="16"/>
      <c r="F1906" s="14" t="s">
        <v>7655</v>
      </c>
      <c r="G1906" s="14">
        <v>1025758525</v>
      </c>
      <c r="H1906" s="14" t="s">
        <v>3820</v>
      </c>
      <c r="I1906" s="15">
        <v>2800</v>
      </c>
      <c r="J1906" s="77">
        <v>2</v>
      </c>
      <c r="K1906" s="92"/>
    </row>
    <row r="1907" spans="1:11" ht="20" x14ac:dyDescent="0.25">
      <c r="A1907" s="14" t="s">
        <v>3026</v>
      </c>
      <c r="B1907" s="14" t="s">
        <v>7619</v>
      </c>
      <c r="C1907" s="14" t="s">
        <v>7620</v>
      </c>
      <c r="D1907" s="16">
        <v>46009</v>
      </c>
      <c r="E1907" s="16"/>
      <c r="F1907" s="14" t="s">
        <v>7621</v>
      </c>
      <c r="G1907" s="14" t="s">
        <v>3744</v>
      </c>
      <c r="H1907" s="14" t="s">
        <v>3745</v>
      </c>
      <c r="I1907" s="15">
        <v>3000</v>
      </c>
      <c r="J1907" s="77">
        <v>3</v>
      </c>
      <c r="K1907" s="92"/>
    </row>
    <row r="1908" spans="1:11" ht="12.5" x14ac:dyDescent="0.25">
      <c r="A1908" s="14" t="s">
        <v>3026</v>
      </c>
      <c r="B1908" s="14" t="s">
        <v>7652</v>
      </c>
      <c r="C1908" s="14" t="s">
        <v>3623</v>
      </c>
      <c r="D1908" s="16">
        <v>46009</v>
      </c>
      <c r="E1908" s="16"/>
      <c r="F1908" s="14" t="s">
        <v>7653</v>
      </c>
      <c r="G1908" s="14" t="s">
        <v>3787</v>
      </c>
      <c r="H1908" s="14" t="s">
        <v>3788</v>
      </c>
      <c r="I1908" s="15">
        <v>3700</v>
      </c>
      <c r="J1908" s="77">
        <v>3</v>
      </c>
      <c r="K1908" s="92"/>
    </row>
    <row r="1909" spans="1:11" ht="12.5" x14ac:dyDescent="0.25">
      <c r="A1909" s="14" t="s">
        <v>3026</v>
      </c>
      <c r="B1909" s="14" t="s">
        <v>7646</v>
      </c>
      <c r="C1909" s="14" t="s">
        <v>4247</v>
      </c>
      <c r="D1909" s="16">
        <v>46009</v>
      </c>
      <c r="E1909" s="16"/>
      <c r="F1909" s="14" t="s">
        <v>7647</v>
      </c>
      <c r="G1909" s="14" t="s">
        <v>3827</v>
      </c>
      <c r="H1909" s="14" t="s">
        <v>3828</v>
      </c>
      <c r="I1909" s="15">
        <v>8000</v>
      </c>
      <c r="J1909" s="77">
        <v>3</v>
      </c>
      <c r="K1909" s="92"/>
    </row>
    <row r="1910" spans="1:11" ht="20" x14ac:dyDescent="0.25">
      <c r="A1910" s="14" t="s">
        <v>3026</v>
      </c>
      <c r="B1910" s="14">
        <v>5125003112</v>
      </c>
      <c r="C1910" s="14">
        <v>2025000359</v>
      </c>
      <c r="D1910" s="16">
        <v>46009</v>
      </c>
      <c r="E1910" s="16"/>
      <c r="F1910" s="14" t="s">
        <v>3153</v>
      </c>
      <c r="G1910" s="14" t="s">
        <v>4121</v>
      </c>
      <c r="H1910" s="14" t="s">
        <v>3154</v>
      </c>
      <c r="I1910" s="15">
        <v>10000</v>
      </c>
      <c r="J1910" s="77">
        <v>3</v>
      </c>
      <c r="K1910" s="92"/>
    </row>
    <row r="1911" spans="1:11" ht="12.5" x14ac:dyDescent="0.25">
      <c r="A1911" s="14" t="s">
        <v>3026</v>
      </c>
      <c r="B1911" s="14" t="s">
        <v>7702</v>
      </c>
      <c r="C1911" s="14" t="s">
        <v>4944</v>
      </c>
      <c r="D1911" s="16">
        <v>46010</v>
      </c>
      <c r="E1911" s="16"/>
      <c r="F1911" s="14" t="s">
        <v>7703</v>
      </c>
      <c r="G1911" s="14" t="s">
        <v>7704</v>
      </c>
      <c r="H1911" s="14" t="s">
        <v>7705</v>
      </c>
      <c r="I1911" s="15">
        <v>180</v>
      </c>
      <c r="J1911" s="77">
        <v>5</v>
      </c>
      <c r="K1911" s="92"/>
    </row>
    <row r="1912" spans="1:11" ht="12.5" x14ac:dyDescent="0.25">
      <c r="A1912" s="14" t="s">
        <v>3026</v>
      </c>
      <c r="B1912" s="14" t="s">
        <v>7677</v>
      </c>
      <c r="C1912" s="14" t="s">
        <v>7678</v>
      </c>
      <c r="D1912" s="16">
        <v>46010</v>
      </c>
      <c r="E1912" s="16"/>
      <c r="F1912" s="14" t="s">
        <v>7679</v>
      </c>
      <c r="G1912" s="14" t="s">
        <v>7680</v>
      </c>
      <c r="H1912" s="14" t="s">
        <v>7681</v>
      </c>
      <c r="I1912" s="15">
        <v>870</v>
      </c>
      <c r="J1912" s="77">
        <v>5</v>
      </c>
      <c r="K1912" s="92"/>
    </row>
    <row r="1913" spans="1:11" ht="12.5" x14ac:dyDescent="0.25">
      <c r="A1913" s="14" t="s">
        <v>3026</v>
      </c>
      <c r="B1913" s="14" t="s">
        <v>7696</v>
      </c>
      <c r="C1913" s="14">
        <v>101138</v>
      </c>
      <c r="D1913" s="16">
        <v>46010</v>
      </c>
      <c r="E1913" s="16"/>
      <c r="F1913" s="14" t="s">
        <v>7697</v>
      </c>
      <c r="G1913" s="14" t="s">
        <v>3468</v>
      </c>
      <c r="H1913" s="14" t="s">
        <v>3469</v>
      </c>
      <c r="I1913" s="15">
        <v>25000</v>
      </c>
      <c r="J1913" s="77">
        <v>5</v>
      </c>
      <c r="K1913" s="92"/>
    </row>
    <row r="1914" spans="1:11" ht="12.5" x14ac:dyDescent="0.25">
      <c r="A1914" s="14" t="s">
        <v>3026</v>
      </c>
      <c r="B1914" s="14" t="s">
        <v>7688</v>
      </c>
      <c r="C1914" s="14" t="s">
        <v>5575</v>
      </c>
      <c r="D1914" s="16">
        <v>46013</v>
      </c>
      <c r="E1914" s="16"/>
      <c r="F1914" s="14" t="s">
        <v>6691</v>
      </c>
      <c r="G1914" s="14" t="s">
        <v>3113</v>
      </c>
      <c r="H1914" s="14" t="s">
        <v>3114</v>
      </c>
      <c r="I1914" s="15">
        <v>316.32</v>
      </c>
      <c r="J1914" s="77">
        <v>1</v>
      </c>
      <c r="K1914" s="92"/>
    </row>
    <row r="1915" spans="1:11" ht="12.5" x14ac:dyDescent="0.25">
      <c r="A1915" s="14" t="s">
        <v>3026</v>
      </c>
      <c r="B1915" s="14" t="s">
        <v>7686</v>
      </c>
      <c r="C1915" s="14" t="s">
        <v>7687</v>
      </c>
      <c r="D1915" s="16">
        <v>46013</v>
      </c>
      <c r="E1915" s="16"/>
      <c r="F1915" s="14" t="s">
        <v>6691</v>
      </c>
      <c r="G1915" s="14" t="s">
        <v>3584</v>
      </c>
      <c r="H1915" s="14" t="s">
        <v>3174</v>
      </c>
      <c r="I1915" s="15">
        <v>731</v>
      </c>
      <c r="J1915" s="77">
        <v>1</v>
      </c>
      <c r="K1915" s="92"/>
    </row>
    <row r="1916" spans="1:11" ht="12.5" x14ac:dyDescent="0.25">
      <c r="A1916" s="14" t="s">
        <v>3026</v>
      </c>
      <c r="B1916" s="14" t="s">
        <v>7684</v>
      </c>
      <c r="C1916" s="14" t="s">
        <v>3684</v>
      </c>
      <c r="D1916" s="16">
        <v>46013</v>
      </c>
      <c r="E1916" s="16"/>
      <c r="F1916" s="14" t="s">
        <v>6691</v>
      </c>
      <c r="G1916" s="14" t="s">
        <v>3713</v>
      </c>
      <c r="H1916" s="14" t="s">
        <v>3179</v>
      </c>
      <c r="I1916" s="15">
        <v>844.59</v>
      </c>
      <c r="J1916" s="77">
        <v>1</v>
      </c>
      <c r="K1916" s="92"/>
    </row>
    <row r="1917" spans="1:11" ht="12.5" x14ac:dyDescent="0.25">
      <c r="A1917" s="14" t="s">
        <v>3026</v>
      </c>
      <c r="B1917" s="14" t="s">
        <v>7689</v>
      </c>
      <c r="C1917" s="14" t="s">
        <v>3625</v>
      </c>
      <c r="D1917" s="16">
        <v>46013</v>
      </c>
      <c r="E1917" s="16"/>
      <c r="F1917" s="14" t="s">
        <v>6691</v>
      </c>
      <c r="G1917" s="14" t="s">
        <v>3107</v>
      </c>
      <c r="H1917" s="14" t="s">
        <v>3108</v>
      </c>
      <c r="I1917" s="15">
        <v>1342.01</v>
      </c>
      <c r="J1917" s="77">
        <v>1</v>
      </c>
      <c r="K1917" s="92"/>
    </row>
    <row r="1918" spans="1:11" ht="12.5" x14ac:dyDescent="0.25">
      <c r="A1918" s="14" t="s">
        <v>3026</v>
      </c>
      <c r="B1918" s="14" t="s">
        <v>7690</v>
      </c>
      <c r="C1918" s="14" t="s">
        <v>3686</v>
      </c>
      <c r="D1918" s="16">
        <v>46013</v>
      </c>
      <c r="E1918" s="16"/>
      <c r="F1918" s="14" t="s">
        <v>6691</v>
      </c>
      <c r="G1918" s="14" t="s">
        <v>3667</v>
      </c>
      <c r="H1918" s="14" t="s">
        <v>3668</v>
      </c>
      <c r="I1918" s="15">
        <v>1422.62</v>
      </c>
      <c r="J1918" s="77">
        <v>1</v>
      </c>
      <c r="K1918" s="92"/>
    </row>
    <row r="1919" spans="1:11" ht="12.5" x14ac:dyDescent="0.25">
      <c r="A1919" s="14" t="s">
        <v>3026</v>
      </c>
      <c r="B1919" s="14" t="s">
        <v>7685</v>
      </c>
      <c r="C1919" s="14" t="s">
        <v>7561</v>
      </c>
      <c r="D1919" s="16">
        <v>46013</v>
      </c>
      <c r="E1919" s="16"/>
      <c r="F1919" s="14" t="s">
        <v>7683</v>
      </c>
      <c r="G1919" s="14" t="s">
        <v>3101</v>
      </c>
      <c r="H1919" s="14" t="s">
        <v>3102</v>
      </c>
      <c r="I1919" s="15">
        <v>33836.089999999997</v>
      </c>
      <c r="J1919" s="77">
        <v>1</v>
      </c>
      <c r="K1919" s="92"/>
    </row>
    <row r="1920" spans="1:11" ht="20" x14ac:dyDescent="0.25">
      <c r="A1920" s="14" t="s">
        <v>3026</v>
      </c>
      <c r="B1920" s="14" t="s">
        <v>7682</v>
      </c>
      <c r="C1920" s="14" t="s">
        <v>3951</v>
      </c>
      <c r="D1920" s="16">
        <v>46013</v>
      </c>
      <c r="E1920" s="16"/>
      <c r="F1920" s="14" t="s">
        <v>7683</v>
      </c>
      <c r="G1920" s="14" t="s">
        <v>3103</v>
      </c>
      <c r="H1920" s="14" t="s">
        <v>3104</v>
      </c>
      <c r="I1920" s="15">
        <v>34550.31</v>
      </c>
      <c r="J1920" s="77">
        <v>1</v>
      </c>
      <c r="K1920" s="92"/>
    </row>
    <row r="1921" spans="1:11" ht="12.5" x14ac:dyDescent="0.25">
      <c r="A1921" s="14" t="s">
        <v>3026</v>
      </c>
      <c r="B1921" s="14">
        <v>1925001340</v>
      </c>
      <c r="C1921" s="14">
        <v>202522</v>
      </c>
      <c r="D1921" s="16">
        <v>46052</v>
      </c>
      <c r="E1921" s="16">
        <v>46090</v>
      </c>
      <c r="F1921" s="14" t="s">
        <v>3165</v>
      </c>
      <c r="G1921" s="14">
        <v>14224828</v>
      </c>
      <c r="H1921" s="14" t="s">
        <v>3167</v>
      </c>
      <c r="I1921" s="15">
        <v>17</v>
      </c>
      <c r="J1921" s="77">
        <v>1</v>
      </c>
      <c r="K1921" s="92"/>
    </row>
    <row r="1922" spans="1:11" ht="12.5" x14ac:dyDescent="0.25">
      <c r="A1922" s="14" t="s">
        <v>3026</v>
      </c>
      <c r="B1922" s="14">
        <v>1925001403</v>
      </c>
      <c r="C1922" s="14">
        <v>2025034</v>
      </c>
      <c r="D1922" s="16">
        <v>46052</v>
      </c>
      <c r="E1922" s="16">
        <v>46090</v>
      </c>
      <c r="F1922" s="14" t="s">
        <v>3165</v>
      </c>
      <c r="G1922" s="14">
        <v>35524260</v>
      </c>
      <c r="H1922" s="14" t="s">
        <v>3090</v>
      </c>
      <c r="I1922" s="15">
        <v>37.01</v>
      </c>
      <c r="J1922" s="77">
        <v>1</v>
      </c>
      <c r="K1922" s="92"/>
    </row>
    <row r="1923" spans="1:11" ht="12.5" x14ac:dyDescent="0.25">
      <c r="A1923" s="14" t="s">
        <v>3026</v>
      </c>
      <c r="B1923" s="14">
        <v>1925001309</v>
      </c>
      <c r="C1923" s="14">
        <v>102025019</v>
      </c>
      <c r="D1923" s="16">
        <v>46052</v>
      </c>
      <c r="E1923" s="16">
        <v>46090</v>
      </c>
      <c r="F1923" s="14" t="s">
        <v>3165</v>
      </c>
      <c r="G1923" s="14">
        <v>31915922</v>
      </c>
      <c r="H1923" s="14" t="s">
        <v>3174</v>
      </c>
      <c r="I1923" s="15">
        <v>85</v>
      </c>
      <c r="J1923" s="77">
        <v>1</v>
      </c>
      <c r="K1923" s="92"/>
    </row>
    <row r="1924" spans="1:11" ht="12.5" x14ac:dyDescent="0.25">
      <c r="A1924" s="14" t="s">
        <v>3026</v>
      </c>
      <c r="B1924" s="14">
        <v>1925001303</v>
      </c>
      <c r="C1924" s="14">
        <v>152025</v>
      </c>
      <c r="D1924" s="16">
        <v>46052</v>
      </c>
      <c r="E1924" s="16">
        <v>46090</v>
      </c>
      <c r="F1924" s="14" t="s">
        <v>3165</v>
      </c>
      <c r="G1924" s="14">
        <v>31946992</v>
      </c>
      <c r="H1924" s="14" t="s">
        <v>3176</v>
      </c>
      <c r="I1924" s="15">
        <v>102</v>
      </c>
      <c r="J1924" s="77">
        <v>1</v>
      </c>
      <c r="K1924" s="92"/>
    </row>
    <row r="1925" spans="1:11" ht="12.5" x14ac:dyDescent="0.25">
      <c r="A1925" s="14" t="s">
        <v>3026</v>
      </c>
      <c r="B1925" s="14">
        <v>1925001350</v>
      </c>
      <c r="C1925" s="14">
        <v>10250026</v>
      </c>
      <c r="D1925" s="16">
        <v>46052</v>
      </c>
      <c r="E1925" s="16">
        <v>46090</v>
      </c>
      <c r="F1925" s="14" t="s">
        <v>3165</v>
      </c>
      <c r="G1925" s="14">
        <v>37863037</v>
      </c>
      <c r="H1925" s="14" t="s">
        <v>3068</v>
      </c>
      <c r="I1925" s="15">
        <v>119</v>
      </c>
      <c r="J1925" s="77">
        <v>1</v>
      </c>
      <c r="K1925" s="92"/>
    </row>
    <row r="1926" spans="1:11" ht="12.5" x14ac:dyDescent="0.25">
      <c r="A1926" s="14" t="s">
        <v>3026</v>
      </c>
      <c r="B1926" s="14">
        <v>1925001336</v>
      </c>
      <c r="C1926" s="14">
        <v>2025021</v>
      </c>
      <c r="D1926" s="16">
        <v>46052</v>
      </c>
      <c r="E1926" s="16">
        <v>46090</v>
      </c>
      <c r="F1926" s="14" t="s">
        <v>3165</v>
      </c>
      <c r="G1926" s="14">
        <v>17066166</v>
      </c>
      <c r="H1926" s="14" t="s">
        <v>3168</v>
      </c>
      <c r="I1926" s="15">
        <v>175.01</v>
      </c>
      <c r="J1926" s="77">
        <v>1</v>
      </c>
      <c r="K1926" s="92"/>
    </row>
    <row r="1927" spans="1:11" ht="12.5" x14ac:dyDescent="0.25">
      <c r="A1927" s="14" t="s">
        <v>3026</v>
      </c>
      <c r="B1927" s="14">
        <v>1926000002</v>
      </c>
      <c r="C1927" s="14">
        <v>20250018</v>
      </c>
      <c r="D1927" s="16">
        <v>46052</v>
      </c>
      <c r="E1927" s="16">
        <v>46090</v>
      </c>
      <c r="F1927" s="14" t="s">
        <v>3165</v>
      </c>
      <c r="G1927" s="14">
        <v>37851080</v>
      </c>
      <c r="H1927" s="14" t="s">
        <v>3179</v>
      </c>
      <c r="I1927" s="15">
        <v>200.51</v>
      </c>
      <c r="J1927" s="77">
        <v>1</v>
      </c>
      <c r="K1927" s="92"/>
    </row>
    <row r="1928" spans="1:11" ht="12.5" x14ac:dyDescent="0.25">
      <c r="A1928" s="14" t="s">
        <v>3026</v>
      </c>
      <c r="B1928" s="14">
        <v>1925001293</v>
      </c>
      <c r="C1928" s="14">
        <v>252025</v>
      </c>
      <c r="D1928" s="16">
        <v>46052</v>
      </c>
      <c r="E1928" s="16">
        <v>46090</v>
      </c>
      <c r="F1928" s="14" t="s">
        <v>3165</v>
      </c>
      <c r="G1928" s="14">
        <v>592269</v>
      </c>
      <c r="H1928" s="14" t="s">
        <v>3166</v>
      </c>
      <c r="I1928" s="15">
        <v>256.3</v>
      </c>
      <c r="J1928" s="77">
        <v>1</v>
      </c>
      <c r="K1928" s="92"/>
    </row>
    <row r="1929" spans="1:11" ht="12.5" x14ac:dyDescent="0.25">
      <c r="A1929" s="14" t="s">
        <v>3026</v>
      </c>
      <c r="B1929" s="14">
        <v>1925001304</v>
      </c>
      <c r="C1929" s="14">
        <v>202531</v>
      </c>
      <c r="D1929" s="16">
        <v>46052</v>
      </c>
      <c r="E1929" s="16">
        <v>46090</v>
      </c>
      <c r="F1929" s="14" t="s">
        <v>3165</v>
      </c>
      <c r="G1929" s="14">
        <v>31197922</v>
      </c>
      <c r="H1929" s="14" t="s">
        <v>3172</v>
      </c>
      <c r="I1929" s="15">
        <v>272</v>
      </c>
      <c r="J1929" s="77">
        <v>1</v>
      </c>
      <c r="K1929" s="92"/>
    </row>
    <row r="1930" spans="1:11" ht="12.5" x14ac:dyDescent="0.25">
      <c r="A1930" s="14" t="s">
        <v>3026</v>
      </c>
      <c r="B1930" s="14">
        <v>1925001318</v>
      </c>
      <c r="C1930" s="14">
        <v>232025</v>
      </c>
      <c r="D1930" s="16">
        <v>46052</v>
      </c>
      <c r="E1930" s="16">
        <v>46090</v>
      </c>
      <c r="F1930" s="14" t="s">
        <v>3165</v>
      </c>
      <c r="G1930" s="14">
        <v>37915126</v>
      </c>
      <c r="H1930" s="14" t="s">
        <v>3180</v>
      </c>
      <c r="I1930" s="15">
        <v>373.21</v>
      </c>
      <c r="J1930" s="77">
        <v>1</v>
      </c>
      <c r="K1930" s="92"/>
    </row>
    <row r="1931" spans="1:11" ht="12.5" x14ac:dyDescent="0.25">
      <c r="A1931" s="14" t="s">
        <v>3026</v>
      </c>
      <c r="B1931" s="14">
        <v>1925001291</v>
      </c>
      <c r="C1931" s="14">
        <v>2025040</v>
      </c>
      <c r="D1931" s="16">
        <v>46052</v>
      </c>
      <c r="E1931" s="16">
        <v>46090</v>
      </c>
      <c r="F1931" s="14" t="s">
        <v>3165</v>
      </c>
      <c r="G1931" s="14">
        <v>35594209</v>
      </c>
      <c r="H1931" s="14" t="s">
        <v>3084</v>
      </c>
      <c r="I1931" s="15">
        <v>409.76</v>
      </c>
      <c r="J1931" s="77">
        <v>1</v>
      </c>
      <c r="K1931" s="92"/>
    </row>
    <row r="1932" spans="1:11" ht="12.5" x14ac:dyDescent="0.25">
      <c r="A1932" s="14" t="s">
        <v>3026</v>
      </c>
      <c r="B1932" s="14">
        <v>1925001292</v>
      </c>
      <c r="C1932" s="14">
        <v>202549</v>
      </c>
      <c r="D1932" s="16">
        <v>46052</v>
      </c>
      <c r="E1932" s="16">
        <v>46090</v>
      </c>
      <c r="F1932" s="14" t="s">
        <v>3165</v>
      </c>
      <c r="G1932" s="14">
        <v>31938396</v>
      </c>
      <c r="H1932" s="14" t="s">
        <v>3175</v>
      </c>
      <c r="I1932" s="15">
        <v>627.49</v>
      </c>
      <c r="J1932" s="77">
        <v>1</v>
      </c>
      <c r="K1932" s="92"/>
    </row>
    <row r="1933" spans="1:11" ht="12.5" x14ac:dyDescent="0.25">
      <c r="A1933" s="14" t="s">
        <v>3026</v>
      </c>
      <c r="B1933" s="14">
        <v>1925001290</v>
      </c>
      <c r="C1933" s="14">
        <v>112025</v>
      </c>
      <c r="D1933" s="16">
        <v>46052</v>
      </c>
      <c r="E1933" s="16">
        <v>46090</v>
      </c>
      <c r="F1933" s="14" t="s">
        <v>3165</v>
      </c>
      <c r="G1933" s="14">
        <v>36089303</v>
      </c>
      <c r="H1933" s="14" t="s">
        <v>3078</v>
      </c>
      <c r="I1933" s="15">
        <v>658.56</v>
      </c>
      <c r="J1933" s="77">
        <v>1</v>
      </c>
      <c r="K1933" s="92"/>
    </row>
    <row r="1934" spans="1:11" ht="12.5" x14ac:dyDescent="0.25">
      <c r="A1934" s="14" t="s">
        <v>3026</v>
      </c>
      <c r="B1934" s="14">
        <v>1925001425</v>
      </c>
      <c r="C1934" s="14">
        <v>2025017</v>
      </c>
      <c r="D1934" s="16">
        <v>46052</v>
      </c>
      <c r="E1934" s="16">
        <v>46090</v>
      </c>
      <c r="F1934" s="14" t="s">
        <v>3165</v>
      </c>
      <c r="G1934" s="14">
        <v>36135691</v>
      </c>
      <c r="H1934" s="14" t="s">
        <v>3178</v>
      </c>
      <c r="I1934" s="15">
        <v>827.06</v>
      </c>
      <c r="J1934" s="77">
        <v>1</v>
      </c>
      <c r="K1934" s="92"/>
    </row>
    <row r="1935" spans="1:11" ht="12.5" x14ac:dyDescent="0.25">
      <c r="A1935" s="14" t="s">
        <v>3026</v>
      </c>
      <c r="B1935" s="14">
        <v>1925001294</v>
      </c>
      <c r="C1935" s="14">
        <v>20250038</v>
      </c>
      <c r="D1935" s="16">
        <v>46052</v>
      </c>
      <c r="E1935" s="16">
        <v>46090</v>
      </c>
      <c r="F1935" s="14" t="s">
        <v>3165</v>
      </c>
      <c r="G1935" s="14">
        <v>35591102</v>
      </c>
      <c r="H1935" s="14" t="s">
        <v>3177</v>
      </c>
      <c r="I1935" s="15">
        <v>929.62</v>
      </c>
      <c r="J1935" s="77">
        <v>1</v>
      </c>
      <c r="K1935" s="92"/>
    </row>
    <row r="1936" spans="1:11" ht="12.5" x14ac:dyDescent="0.25">
      <c r="A1936" s="14" t="s">
        <v>3026</v>
      </c>
      <c r="B1936" s="14">
        <v>1925001373</v>
      </c>
      <c r="C1936" s="14">
        <v>462025</v>
      </c>
      <c r="D1936" s="16">
        <v>46052</v>
      </c>
      <c r="E1936" s="16">
        <v>46090</v>
      </c>
      <c r="F1936" s="14" t="s">
        <v>3165</v>
      </c>
      <c r="G1936" s="14">
        <v>31825087</v>
      </c>
      <c r="H1936" s="14" t="s">
        <v>3173</v>
      </c>
      <c r="I1936" s="15">
        <v>1207</v>
      </c>
      <c r="J1936" s="77">
        <v>1</v>
      </c>
      <c r="K1936" s="92"/>
    </row>
    <row r="1937" spans="1:11" ht="12.5" x14ac:dyDescent="0.25">
      <c r="A1937" s="14" t="s">
        <v>3026</v>
      </c>
      <c r="B1937" s="14">
        <v>1925001306</v>
      </c>
      <c r="C1937" s="14">
        <v>2025165</v>
      </c>
      <c r="D1937" s="16">
        <v>46052</v>
      </c>
      <c r="E1937" s="16">
        <v>46090</v>
      </c>
      <c r="F1937" s="14" t="s">
        <v>3165</v>
      </c>
      <c r="G1937" s="14">
        <v>17074029</v>
      </c>
      <c r="H1937" s="14" t="s">
        <v>3169</v>
      </c>
      <c r="I1937" s="15">
        <v>1805.16</v>
      </c>
      <c r="J1937" s="77">
        <v>1</v>
      </c>
      <c r="K1937" s="92"/>
    </row>
    <row r="1938" spans="1:11" ht="12.5" x14ac:dyDescent="0.25">
      <c r="A1938" s="14" t="s">
        <v>3026</v>
      </c>
      <c r="B1938" s="14">
        <v>1925001307</v>
      </c>
      <c r="C1938" s="14">
        <v>25024</v>
      </c>
      <c r="D1938" s="16">
        <v>46052</v>
      </c>
      <c r="E1938" s="16">
        <v>46090</v>
      </c>
      <c r="F1938" s="14" t="s">
        <v>3165</v>
      </c>
      <c r="G1938" s="14">
        <v>14222205</v>
      </c>
      <c r="H1938" s="14" t="s">
        <v>3064</v>
      </c>
      <c r="I1938" s="15">
        <v>2008.79</v>
      </c>
      <c r="J1938" s="77">
        <v>1</v>
      </c>
      <c r="K1938" s="92"/>
    </row>
    <row r="1939" spans="1:11" ht="12.5" x14ac:dyDescent="0.25">
      <c r="A1939" s="14" t="s">
        <v>3026</v>
      </c>
      <c r="B1939" s="14">
        <v>1925001289</v>
      </c>
      <c r="C1939" s="14">
        <v>2025020</v>
      </c>
      <c r="D1939" s="16">
        <v>46052</v>
      </c>
      <c r="E1939" s="16">
        <v>46090</v>
      </c>
      <c r="F1939" s="14" t="s">
        <v>3165</v>
      </c>
      <c r="G1939" s="14">
        <v>36078557</v>
      </c>
      <c r="H1939" s="14" t="s">
        <v>3080</v>
      </c>
      <c r="I1939" s="15">
        <v>3087.75</v>
      </c>
      <c r="J1939" s="77">
        <v>1</v>
      </c>
      <c r="K1939" s="92"/>
    </row>
    <row r="1940" spans="1:11" ht="20" x14ac:dyDescent="0.25">
      <c r="A1940" s="14" t="s">
        <v>3026</v>
      </c>
      <c r="B1940" s="14">
        <v>1925001337</v>
      </c>
      <c r="C1940" s="14">
        <v>250053</v>
      </c>
      <c r="D1940" s="16">
        <v>46052</v>
      </c>
      <c r="E1940" s="16">
        <v>46090</v>
      </c>
      <c r="F1940" s="14" t="s">
        <v>3165</v>
      </c>
      <c r="G1940" s="14">
        <v>17321794</v>
      </c>
      <c r="H1940" s="14" t="s">
        <v>3170</v>
      </c>
      <c r="I1940" s="15">
        <v>9290.7000000000007</v>
      </c>
      <c r="J1940" s="77">
        <v>1</v>
      </c>
      <c r="K1940" s="92"/>
    </row>
    <row r="1941" spans="1:11" ht="12.5" x14ac:dyDescent="0.25">
      <c r="A1941" s="14" t="s">
        <v>3026</v>
      </c>
      <c r="B1941" s="14">
        <v>1925001334</v>
      </c>
      <c r="C1941" s="14">
        <v>2025055</v>
      </c>
      <c r="D1941" s="16">
        <v>46052</v>
      </c>
      <c r="E1941" s="16">
        <v>46090</v>
      </c>
      <c r="F1941" s="14" t="s">
        <v>3165</v>
      </c>
      <c r="G1941" s="14">
        <v>30809959</v>
      </c>
      <c r="H1941" s="14" t="s">
        <v>3171</v>
      </c>
      <c r="I1941" s="15">
        <v>16135.55</v>
      </c>
      <c r="J1941" s="77">
        <v>1</v>
      </c>
      <c r="K1941" s="92"/>
    </row>
    <row r="1942" spans="1:11" ht="20" x14ac:dyDescent="0.25">
      <c r="A1942" s="14" t="s">
        <v>3026</v>
      </c>
      <c r="B1942" s="14">
        <v>330185</v>
      </c>
      <c r="C1942" s="14">
        <v>674161297</v>
      </c>
      <c r="D1942" s="16">
        <v>46056</v>
      </c>
      <c r="E1942" s="16">
        <v>46090</v>
      </c>
      <c r="F1942" s="14" t="s">
        <v>3139</v>
      </c>
      <c r="G1942" s="14">
        <v>50527584</v>
      </c>
      <c r="H1942" s="14" t="s">
        <v>3196</v>
      </c>
      <c r="I1942" s="15">
        <v>43.4</v>
      </c>
      <c r="J1942" s="77">
        <v>1</v>
      </c>
      <c r="K1942" s="92"/>
    </row>
    <row r="1943" spans="1:11" ht="20" x14ac:dyDescent="0.25">
      <c r="A1943" s="14" t="s">
        <v>3026</v>
      </c>
      <c r="B1943" s="14">
        <v>330165</v>
      </c>
      <c r="C1943" s="14">
        <v>24656317</v>
      </c>
      <c r="D1943" s="16">
        <v>46056</v>
      </c>
      <c r="E1943" s="16">
        <v>46091</v>
      </c>
      <c r="F1943" s="14" t="s">
        <v>3139</v>
      </c>
      <c r="G1943" s="14">
        <v>43790941</v>
      </c>
      <c r="H1943" s="14" t="s">
        <v>3204</v>
      </c>
      <c r="I1943" s="15">
        <v>119</v>
      </c>
      <c r="J1943" s="77">
        <v>1</v>
      </c>
      <c r="K1943" s="92"/>
    </row>
    <row r="1944" spans="1:11" ht="20" x14ac:dyDescent="0.25">
      <c r="A1944" s="14" t="s">
        <v>3026</v>
      </c>
      <c r="B1944" s="14">
        <v>330160</v>
      </c>
      <c r="C1944" s="14">
        <v>612280072</v>
      </c>
      <c r="D1944" s="16">
        <v>46056</v>
      </c>
      <c r="E1944" s="16">
        <v>46091</v>
      </c>
      <c r="F1944" s="14" t="s">
        <v>3139</v>
      </c>
      <c r="G1944" s="14">
        <v>35827416</v>
      </c>
      <c r="H1944" s="14" t="s">
        <v>3195</v>
      </c>
      <c r="I1944" s="15">
        <v>142.61000000000001</v>
      </c>
      <c r="J1944" s="77">
        <v>1</v>
      </c>
      <c r="K1944" s="92"/>
    </row>
    <row r="1945" spans="1:11" ht="20" x14ac:dyDescent="0.25">
      <c r="A1945" s="14" t="s">
        <v>3026</v>
      </c>
      <c r="B1945" s="14">
        <v>330178</v>
      </c>
      <c r="C1945" s="14">
        <v>696834554</v>
      </c>
      <c r="D1945" s="16">
        <v>46056</v>
      </c>
      <c r="E1945" s="16">
        <v>46090</v>
      </c>
      <c r="F1945" s="14" t="s">
        <v>3139</v>
      </c>
      <c r="G1945" s="14">
        <v>31376053</v>
      </c>
      <c r="H1945" s="14" t="s">
        <v>3182</v>
      </c>
      <c r="I1945" s="15">
        <v>158.71</v>
      </c>
      <c r="J1945" s="77">
        <v>1</v>
      </c>
      <c r="K1945" s="92"/>
    </row>
    <row r="1946" spans="1:11" ht="20" x14ac:dyDescent="0.25">
      <c r="A1946" s="14" t="s">
        <v>3026</v>
      </c>
      <c r="B1946" s="14">
        <v>330184</v>
      </c>
      <c r="C1946" s="14">
        <v>391686048</v>
      </c>
      <c r="D1946" s="16">
        <v>46056</v>
      </c>
      <c r="E1946" s="16">
        <v>46090</v>
      </c>
      <c r="F1946" s="14" t="s">
        <v>3139</v>
      </c>
      <c r="G1946" s="14">
        <v>43790941</v>
      </c>
      <c r="H1946" s="14" t="s">
        <v>3204</v>
      </c>
      <c r="I1946" s="15">
        <v>169.22</v>
      </c>
      <c r="J1946" s="77">
        <v>1</v>
      </c>
      <c r="K1946" s="92"/>
    </row>
    <row r="1947" spans="1:11" ht="20" x14ac:dyDescent="0.25">
      <c r="A1947" s="14" t="s">
        <v>3026</v>
      </c>
      <c r="B1947" s="14">
        <v>330187</v>
      </c>
      <c r="C1947" s="14">
        <v>239111795</v>
      </c>
      <c r="D1947" s="16">
        <v>46056</v>
      </c>
      <c r="E1947" s="16">
        <v>46090</v>
      </c>
      <c r="F1947" s="14" t="s">
        <v>3139</v>
      </c>
      <c r="G1947" s="14">
        <v>35827416</v>
      </c>
      <c r="H1947" s="14" t="s">
        <v>3195</v>
      </c>
      <c r="I1947" s="15">
        <v>179.36</v>
      </c>
      <c r="J1947" s="77">
        <v>1</v>
      </c>
      <c r="K1947" s="92"/>
    </row>
    <row r="1948" spans="1:11" ht="20" x14ac:dyDescent="0.25">
      <c r="A1948" s="14" t="s">
        <v>3026</v>
      </c>
      <c r="B1948" s="14">
        <v>330181</v>
      </c>
      <c r="C1948" s="14">
        <v>54420301</v>
      </c>
      <c r="D1948" s="16">
        <v>46056</v>
      </c>
      <c r="E1948" s="16">
        <v>46090</v>
      </c>
      <c r="F1948" s="14" t="s">
        <v>3139</v>
      </c>
      <c r="G1948" s="14">
        <v>51477599</v>
      </c>
      <c r="H1948" s="14" t="s">
        <v>3203</v>
      </c>
      <c r="I1948" s="15">
        <v>184.13</v>
      </c>
      <c r="J1948" s="77">
        <v>1</v>
      </c>
      <c r="K1948" s="92"/>
    </row>
    <row r="1949" spans="1:11" ht="20" x14ac:dyDescent="0.25">
      <c r="A1949" s="14" t="s">
        <v>3026</v>
      </c>
      <c r="B1949" s="14">
        <v>330210</v>
      </c>
      <c r="C1949" s="14">
        <v>736042522</v>
      </c>
      <c r="D1949" s="16">
        <v>46056</v>
      </c>
      <c r="E1949" s="16">
        <v>46091</v>
      </c>
      <c r="F1949" s="14" t="s">
        <v>3139</v>
      </c>
      <c r="G1949" s="14">
        <v>43790941</v>
      </c>
      <c r="H1949" s="14" t="s">
        <v>3204</v>
      </c>
      <c r="I1949" s="15">
        <v>437.81</v>
      </c>
      <c r="J1949" s="77">
        <v>1</v>
      </c>
      <c r="K1949" s="92"/>
    </row>
    <row r="1950" spans="1:11" ht="20" x14ac:dyDescent="0.25">
      <c r="A1950" s="14" t="s">
        <v>3026</v>
      </c>
      <c r="B1950" s="14">
        <v>330163</v>
      </c>
      <c r="C1950" s="14">
        <v>459705819</v>
      </c>
      <c r="D1950" s="16">
        <v>46056</v>
      </c>
      <c r="E1950" s="16">
        <v>46091</v>
      </c>
      <c r="F1950" s="14" t="s">
        <v>3139</v>
      </c>
      <c r="G1950" s="14">
        <v>50527584</v>
      </c>
      <c r="H1950" s="14" t="s">
        <v>3196</v>
      </c>
      <c r="I1950" s="15">
        <v>539</v>
      </c>
      <c r="J1950" s="77">
        <v>1</v>
      </c>
      <c r="K1950" s="92"/>
    </row>
    <row r="1951" spans="1:11" ht="20" x14ac:dyDescent="0.25">
      <c r="A1951" s="14" t="s">
        <v>3026</v>
      </c>
      <c r="B1951" s="14">
        <v>330164</v>
      </c>
      <c r="C1951" s="14">
        <v>742181068</v>
      </c>
      <c r="D1951" s="16">
        <v>46056</v>
      </c>
      <c r="E1951" s="16">
        <v>46091</v>
      </c>
      <c r="F1951" s="14" t="s">
        <v>3139</v>
      </c>
      <c r="G1951" s="14">
        <v>47521139</v>
      </c>
      <c r="H1951" s="14" t="s">
        <v>3198</v>
      </c>
      <c r="I1951" s="15">
        <v>616.22</v>
      </c>
      <c r="J1951" s="77">
        <v>1</v>
      </c>
      <c r="K1951" s="92"/>
    </row>
    <row r="1952" spans="1:11" ht="20" x14ac:dyDescent="0.25">
      <c r="A1952" s="14" t="s">
        <v>3026</v>
      </c>
      <c r="B1952" s="14">
        <v>330206</v>
      </c>
      <c r="C1952" s="14">
        <v>606141526</v>
      </c>
      <c r="D1952" s="16">
        <v>46056</v>
      </c>
      <c r="E1952" s="16">
        <v>46091</v>
      </c>
      <c r="F1952" s="14" t="s">
        <v>3139</v>
      </c>
      <c r="G1952" s="14">
        <v>36808008</v>
      </c>
      <c r="H1952" s="14" t="s">
        <v>3188</v>
      </c>
      <c r="I1952" s="15">
        <v>639.91999999999996</v>
      </c>
      <c r="J1952" s="77">
        <v>1</v>
      </c>
      <c r="K1952" s="92"/>
    </row>
    <row r="1953" spans="1:11" ht="20" x14ac:dyDescent="0.25">
      <c r="A1953" s="14" t="s">
        <v>3026</v>
      </c>
      <c r="B1953" s="14">
        <v>330174</v>
      </c>
      <c r="C1953" s="14">
        <v>849408807</v>
      </c>
      <c r="D1953" s="16">
        <v>46056</v>
      </c>
      <c r="E1953" s="16">
        <v>46091</v>
      </c>
      <c r="F1953" s="14" t="s">
        <v>3139</v>
      </c>
      <c r="G1953" s="14">
        <v>36550141</v>
      </c>
      <c r="H1953" s="14" t="s">
        <v>3187</v>
      </c>
      <c r="I1953" s="15">
        <v>653.29999999999995</v>
      </c>
      <c r="J1953" s="77">
        <v>1</v>
      </c>
      <c r="K1953" s="92"/>
    </row>
    <row r="1954" spans="1:11" ht="20" x14ac:dyDescent="0.25">
      <c r="A1954" s="14" t="s">
        <v>3026</v>
      </c>
      <c r="B1954" s="14">
        <v>330177</v>
      </c>
      <c r="C1954" s="14">
        <v>414359305</v>
      </c>
      <c r="D1954" s="16">
        <v>46056</v>
      </c>
      <c r="E1954" s="16">
        <v>46091</v>
      </c>
      <c r="F1954" s="14" t="s">
        <v>3139</v>
      </c>
      <c r="G1954" s="14">
        <v>35374578</v>
      </c>
      <c r="H1954" s="14" t="s">
        <v>3184</v>
      </c>
      <c r="I1954" s="15">
        <v>699.85</v>
      </c>
      <c r="J1954" s="77">
        <v>1</v>
      </c>
      <c r="K1954" s="92"/>
    </row>
    <row r="1955" spans="1:11" ht="20" x14ac:dyDescent="0.25">
      <c r="A1955" s="14" t="s">
        <v>3026</v>
      </c>
      <c r="B1955" s="14">
        <v>330204</v>
      </c>
      <c r="C1955" s="14">
        <v>41191028</v>
      </c>
      <c r="D1955" s="16">
        <v>46056</v>
      </c>
      <c r="E1955" s="16">
        <v>46090</v>
      </c>
      <c r="F1955" s="14" t="s">
        <v>3139</v>
      </c>
      <c r="G1955" s="14">
        <v>45434191</v>
      </c>
      <c r="H1955" s="14" t="s">
        <v>3201</v>
      </c>
      <c r="I1955" s="15">
        <v>798.8</v>
      </c>
      <c r="J1955" s="77">
        <v>1</v>
      </c>
      <c r="K1955" s="92"/>
    </row>
    <row r="1956" spans="1:11" ht="20" x14ac:dyDescent="0.25">
      <c r="A1956" s="14" t="s">
        <v>3026</v>
      </c>
      <c r="B1956" s="14">
        <v>330175</v>
      </c>
      <c r="C1956" s="14">
        <v>131884056</v>
      </c>
      <c r="D1956" s="16">
        <v>46056</v>
      </c>
      <c r="E1956" s="16">
        <v>46091</v>
      </c>
      <c r="F1956" s="14" t="s">
        <v>3139</v>
      </c>
      <c r="G1956" s="14">
        <v>55639062</v>
      </c>
      <c r="H1956" s="14" t="s">
        <v>3205</v>
      </c>
      <c r="I1956" s="15">
        <v>819.85</v>
      </c>
      <c r="J1956" s="77">
        <v>1</v>
      </c>
      <c r="K1956" s="92"/>
    </row>
    <row r="1957" spans="1:11" ht="20" x14ac:dyDescent="0.25">
      <c r="A1957" s="14" t="s">
        <v>3026</v>
      </c>
      <c r="B1957" s="14">
        <v>330171</v>
      </c>
      <c r="C1957" s="14">
        <v>1983060</v>
      </c>
      <c r="D1957" s="16">
        <v>46056</v>
      </c>
      <c r="E1957" s="16">
        <v>46091</v>
      </c>
      <c r="F1957" s="14" t="s">
        <v>3139</v>
      </c>
      <c r="G1957" s="14">
        <v>37649426</v>
      </c>
      <c r="H1957" s="14" t="s">
        <v>3189</v>
      </c>
      <c r="I1957" s="15">
        <v>1141</v>
      </c>
      <c r="J1957" s="77">
        <v>1</v>
      </c>
      <c r="K1957" s="92"/>
    </row>
    <row r="1958" spans="1:11" ht="20" x14ac:dyDescent="0.25">
      <c r="A1958" s="14" t="s">
        <v>3026</v>
      </c>
      <c r="B1958" s="14">
        <v>330195</v>
      </c>
      <c r="C1958" s="14">
        <v>498913787</v>
      </c>
      <c r="D1958" s="16">
        <v>46056</v>
      </c>
      <c r="E1958" s="16">
        <v>46090</v>
      </c>
      <c r="F1958" s="14" t="s">
        <v>3139</v>
      </c>
      <c r="G1958" s="14">
        <v>36507164</v>
      </c>
      <c r="H1958" s="14" t="s">
        <v>3200</v>
      </c>
      <c r="I1958" s="15">
        <v>1229.0999999999999</v>
      </c>
      <c r="J1958" s="77">
        <v>1</v>
      </c>
      <c r="K1958" s="92"/>
    </row>
    <row r="1959" spans="1:11" ht="20" x14ac:dyDescent="0.25">
      <c r="A1959" s="14" t="s">
        <v>3026</v>
      </c>
      <c r="B1959" s="14">
        <v>330166</v>
      </c>
      <c r="C1959" s="14">
        <v>307131566</v>
      </c>
      <c r="D1959" s="16">
        <v>46056</v>
      </c>
      <c r="E1959" s="16">
        <v>46091</v>
      </c>
      <c r="F1959" s="14" t="s">
        <v>3139</v>
      </c>
      <c r="G1959" s="14">
        <v>46347372</v>
      </c>
      <c r="H1959" s="14" t="s">
        <v>3192</v>
      </c>
      <c r="I1959" s="15">
        <v>1322.83</v>
      </c>
      <c r="J1959" s="77">
        <v>1</v>
      </c>
      <c r="K1959" s="92"/>
    </row>
    <row r="1960" spans="1:11" ht="20" x14ac:dyDescent="0.25">
      <c r="A1960" s="14" t="s">
        <v>3026</v>
      </c>
      <c r="B1960" s="14">
        <v>330193</v>
      </c>
      <c r="C1960" s="14">
        <v>933963289</v>
      </c>
      <c r="D1960" s="16">
        <v>46056</v>
      </c>
      <c r="E1960" s="16">
        <v>46090</v>
      </c>
      <c r="F1960" s="14" t="s">
        <v>3139</v>
      </c>
      <c r="G1960" s="14">
        <v>51474921</v>
      </c>
      <c r="H1960" s="14" t="s">
        <v>3206</v>
      </c>
      <c r="I1960" s="15">
        <v>1364.36</v>
      </c>
      <c r="J1960" s="77">
        <v>1</v>
      </c>
      <c r="K1960" s="92"/>
    </row>
    <row r="1961" spans="1:11" ht="20" x14ac:dyDescent="0.25">
      <c r="A1961" s="14" t="s">
        <v>3026</v>
      </c>
      <c r="B1961" s="14">
        <v>330155</v>
      </c>
      <c r="C1961" s="14">
        <v>199903827</v>
      </c>
      <c r="D1961" s="16">
        <v>46056</v>
      </c>
      <c r="E1961" s="16">
        <v>46091</v>
      </c>
      <c r="F1961" s="14" t="s">
        <v>3139</v>
      </c>
      <c r="G1961" s="14">
        <v>35374578</v>
      </c>
      <c r="H1961" s="14" t="s">
        <v>3184</v>
      </c>
      <c r="I1961" s="15">
        <v>1419.39</v>
      </c>
      <c r="J1961" s="77">
        <v>1</v>
      </c>
      <c r="K1961" s="92"/>
    </row>
    <row r="1962" spans="1:11" ht="20" x14ac:dyDescent="0.25">
      <c r="A1962" s="14" t="s">
        <v>3026</v>
      </c>
      <c r="B1962" s="14">
        <v>330176</v>
      </c>
      <c r="C1962" s="14">
        <v>872082064</v>
      </c>
      <c r="D1962" s="16">
        <v>46056</v>
      </c>
      <c r="E1962" s="16">
        <v>46091</v>
      </c>
      <c r="F1962" s="14" t="s">
        <v>3139</v>
      </c>
      <c r="G1962" s="14">
        <v>47521139</v>
      </c>
      <c r="H1962" s="14" t="s">
        <v>3198</v>
      </c>
      <c r="I1962" s="15">
        <v>1450.58</v>
      </c>
      <c r="J1962" s="77">
        <v>1</v>
      </c>
      <c r="K1962" s="92"/>
    </row>
    <row r="1963" spans="1:11" ht="20" x14ac:dyDescent="0.25">
      <c r="A1963" s="14" t="s">
        <v>3026</v>
      </c>
      <c r="B1963" s="14">
        <v>330169</v>
      </c>
      <c r="C1963" s="14">
        <v>437032562</v>
      </c>
      <c r="D1963" s="16">
        <v>46056</v>
      </c>
      <c r="E1963" s="16">
        <v>46091</v>
      </c>
      <c r="F1963" s="14" t="s">
        <v>3139</v>
      </c>
      <c r="G1963" s="14">
        <v>45434191</v>
      </c>
      <c r="H1963" s="14" t="s">
        <v>3201</v>
      </c>
      <c r="I1963" s="15">
        <v>1603.69</v>
      </c>
      <c r="J1963" s="77">
        <v>1</v>
      </c>
      <c r="K1963" s="92"/>
    </row>
    <row r="1964" spans="1:11" ht="20" x14ac:dyDescent="0.25">
      <c r="A1964" s="14" t="s">
        <v>3026</v>
      </c>
      <c r="B1964" s="14">
        <v>330183</v>
      </c>
      <c r="C1964" s="14">
        <v>109210799</v>
      </c>
      <c r="D1964" s="16">
        <v>46056</v>
      </c>
      <c r="E1964" s="16">
        <v>46090</v>
      </c>
      <c r="F1964" s="14" t="s">
        <v>3139</v>
      </c>
      <c r="G1964" s="14">
        <v>35935448</v>
      </c>
      <c r="H1964" s="14" t="s">
        <v>3185</v>
      </c>
      <c r="I1964" s="15">
        <v>1712.57</v>
      </c>
      <c r="J1964" s="77">
        <v>1</v>
      </c>
      <c r="K1964" s="92"/>
    </row>
    <row r="1965" spans="1:11" ht="20" x14ac:dyDescent="0.25">
      <c r="A1965" s="14" t="s">
        <v>3026</v>
      </c>
      <c r="B1965" s="14">
        <v>330159</v>
      </c>
      <c r="C1965" s="14">
        <v>329804823</v>
      </c>
      <c r="D1965" s="16">
        <v>46056</v>
      </c>
      <c r="E1965" s="16">
        <v>46091</v>
      </c>
      <c r="F1965" s="14" t="s">
        <v>3139</v>
      </c>
      <c r="G1965" s="14">
        <v>31376053</v>
      </c>
      <c r="H1965" s="14" t="s">
        <v>3182</v>
      </c>
      <c r="I1965" s="15">
        <v>1717.95</v>
      </c>
      <c r="J1965" s="77">
        <v>1</v>
      </c>
      <c r="K1965" s="92"/>
    </row>
    <row r="1966" spans="1:11" ht="20" x14ac:dyDescent="0.25">
      <c r="A1966" s="14" t="s">
        <v>3026</v>
      </c>
      <c r="B1966" s="14">
        <v>330194</v>
      </c>
      <c r="C1966" s="14">
        <v>216438538</v>
      </c>
      <c r="D1966" s="16">
        <v>46056</v>
      </c>
      <c r="E1966" s="16">
        <v>46090</v>
      </c>
      <c r="F1966" s="14" t="s">
        <v>3139</v>
      </c>
      <c r="G1966" s="14">
        <v>37649426</v>
      </c>
      <c r="H1966" s="14" t="s">
        <v>3189</v>
      </c>
      <c r="I1966" s="15">
        <v>1977.43</v>
      </c>
      <c r="J1966" s="77">
        <v>1</v>
      </c>
      <c r="K1966" s="92"/>
    </row>
    <row r="1967" spans="1:11" ht="20" x14ac:dyDescent="0.25">
      <c r="A1967" s="14" t="s">
        <v>3026</v>
      </c>
      <c r="B1967" s="14">
        <v>330161</v>
      </c>
      <c r="C1967" s="14">
        <v>894755321</v>
      </c>
      <c r="D1967" s="16">
        <v>46056</v>
      </c>
      <c r="E1967" s="16">
        <v>46091</v>
      </c>
      <c r="F1967" s="14" t="s">
        <v>3139</v>
      </c>
      <c r="G1967" s="14">
        <v>35935448</v>
      </c>
      <c r="H1967" s="14" t="s">
        <v>3185</v>
      </c>
      <c r="I1967" s="15">
        <v>2128.1</v>
      </c>
      <c r="J1967" s="77">
        <v>1</v>
      </c>
      <c r="K1967" s="92"/>
    </row>
    <row r="1968" spans="1:11" ht="20" x14ac:dyDescent="0.25">
      <c r="A1968" s="14" t="s">
        <v>3026</v>
      </c>
      <c r="B1968" s="14">
        <v>330173</v>
      </c>
      <c r="C1968" s="14">
        <v>566933558</v>
      </c>
      <c r="D1968" s="16">
        <v>46056</v>
      </c>
      <c r="E1968" s="16">
        <v>46091</v>
      </c>
      <c r="F1968" s="14" t="s">
        <v>3139</v>
      </c>
      <c r="G1968" s="14">
        <v>45953601</v>
      </c>
      <c r="H1968" s="14" t="s">
        <v>3190</v>
      </c>
      <c r="I1968" s="15">
        <v>2185.73</v>
      </c>
      <c r="J1968" s="77">
        <v>1</v>
      </c>
      <c r="K1968" s="92"/>
    </row>
    <row r="1969" spans="1:11" ht="20" x14ac:dyDescent="0.25">
      <c r="A1969" s="14" t="s">
        <v>3026</v>
      </c>
      <c r="B1969" s="14">
        <v>330192</v>
      </c>
      <c r="C1969" s="14">
        <v>651488040</v>
      </c>
      <c r="D1969" s="16">
        <v>46056</v>
      </c>
      <c r="E1969" s="16">
        <v>46090</v>
      </c>
      <c r="F1969" s="14" t="s">
        <v>3139</v>
      </c>
      <c r="G1969" s="14">
        <v>29213291</v>
      </c>
      <c r="H1969" s="14" t="s">
        <v>3197</v>
      </c>
      <c r="I1969" s="15">
        <v>2261.63</v>
      </c>
      <c r="J1969" s="77">
        <v>1</v>
      </c>
      <c r="K1969" s="92"/>
    </row>
    <row r="1970" spans="1:11" ht="20" x14ac:dyDescent="0.25">
      <c r="A1970" s="14" t="s">
        <v>3026</v>
      </c>
      <c r="B1970" s="14">
        <v>330209</v>
      </c>
      <c r="C1970" s="14">
        <v>453567273</v>
      </c>
      <c r="D1970" s="16">
        <v>46056</v>
      </c>
      <c r="E1970" s="16">
        <v>46090</v>
      </c>
      <c r="F1970" s="14" t="s">
        <v>3139</v>
      </c>
      <c r="G1970" s="14">
        <v>47521139</v>
      </c>
      <c r="H1970" s="14" t="s">
        <v>3198</v>
      </c>
      <c r="I1970" s="15">
        <v>2431.6</v>
      </c>
      <c r="J1970" s="77">
        <v>1</v>
      </c>
      <c r="K1970" s="92"/>
    </row>
    <row r="1971" spans="1:11" ht="20" x14ac:dyDescent="0.25">
      <c r="A1971" s="14" t="s">
        <v>3026</v>
      </c>
      <c r="B1971" s="14">
        <v>330167</v>
      </c>
      <c r="C1971" s="14">
        <v>589606815</v>
      </c>
      <c r="D1971" s="16">
        <v>46056</v>
      </c>
      <c r="E1971" s="16">
        <v>46091</v>
      </c>
      <c r="F1971" s="14" t="s">
        <v>3139</v>
      </c>
      <c r="G1971" s="14">
        <v>29213291</v>
      </c>
      <c r="H1971" s="14" t="s">
        <v>3197</v>
      </c>
      <c r="I1971" s="15">
        <v>2523.46</v>
      </c>
      <c r="J1971" s="77">
        <v>1</v>
      </c>
      <c r="K1971" s="92"/>
    </row>
    <row r="1972" spans="1:11" ht="20" x14ac:dyDescent="0.25">
      <c r="A1972" s="14" t="s">
        <v>3026</v>
      </c>
      <c r="B1972" s="14">
        <v>330203</v>
      </c>
      <c r="C1972" s="14">
        <v>758715779</v>
      </c>
      <c r="D1972" s="16">
        <v>46056</v>
      </c>
      <c r="E1972" s="16">
        <v>46090</v>
      </c>
      <c r="F1972" s="14" t="s">
        <v>3139</v>
      </c>
      <c r="G1972" s="14">
        <v>47472146</v>
      </c>
      <c r="H1972" s="14" t="s">
        <v>3202</v>
      </c>
      <c r="I1972" s="15">
        <v>2568.83</v>
      </c>
      <c r="J1972" s="77">
        <v>1</v>
      </c>
      <c r="K1972" s="92"/>
    </row>
    <row r="1973" spans="1:11" ht="20" x14ac:dyDescent="0.25">
      <c r="A1973" s="14" t="s">
        <v>3026</v>
      </c>
      <c r="B1973" s="14">
        <v>330207</v>
      </c>
      <c r="C1973" s="14">
        <v>888616775</v>
      </c>
      <c r="D1973" s="16">
        <v>46056</v>
      </c>
      <c r="E1973" s="16">
        <v>46091</v>
      </c>
      <c r="F1973" s="14" t="s">
        <v>3139</v>
      </c>
      <c r="G1973" s="14">
        <v>56000910</v>
      </c>
      <c r="H1973" s="14" t="s">
        <v>3207</v>
      </c>
      <c r="I1973" s="15">
        <v>2707.42</v>
      </c>
      <c r="J1973" s="77">
        <v>1</v>
      </c>
      <c r="K1973" s="92"/>
    </row>
    <row r="1974" spans="1:11" ht="20" x14ac:dyDescent="0.25">
      <c r="A1974" s="14" t="s">
        <v>3026</v>
      </c>
      <c r="B1974" s="14">
        <v>330205</v>
      </c>
      <c r="C1974" s="14">
        <v>323666277</v>
      </c>
      <c r="D1974" s="16">
        <v>46056</v>
      </c>
      <c r="E1974" s="16">
        <v>46091</v>
      </c>
      <c r="F1974" s="14" t="s">
        <v>3139</v>
      </c>
      <c r="G1974" s="14">
        <v>36808008</v>
      </c>
      <c r="H1974" s="14" t="s">
        <v>3188</v>
      </c>
      <c r="I1974" s="15">
        <v>2834.75</v>
      </c>
      <c r="J1974" s="77">
        <v>1</v>
      </c>
      <c r="K1974" s="92"/>
    </row>
    <row r="1975" spans="1:11" ht="20" x14ac:dyDescent="0.25">
      <c r="A1975" s="14" t="s">
        <v>3026</v>
      </c>
      <c r="B1975" s="14">
        <v>330202</v>
      </c>
      <c r="C1975" s="14">
        <v>476240530</v>
      </c>
      <c r="D1975" s="16">
        <v>46056</v>
      </c>
      <c r="E1975" s="16">
        <v>46090</v>
      </c>
      <c r="F1975" s="14" t="s">
        <v>3139</v>
      </c>
      <c r="G1975" s="14">
        <v>35374578</v>
      </c>
      <c r="H1975" s="14" t="s">
        <v>3184</v>
      </c>
      <c r="I1975" s="15">
        <v>3324.95</v>
      </c>
      <c r="J1975" s="77">
        <v>1</v>
      </c>
      <c r="K1975" s="92"/>
    </row>
    <row r="1976" spans="1:11" ht="20" x14ac:dyDescent="0.25">
      <c r="A1976" s="14" t="s">
        <v>3026</v>
      </c>
      <c r="B1976" s="14">
        <v>330162</v>
      </c>
      <c r="C1976" s="14">
        <v>177230570</v>
      </c>
      <c r="D1976" s="16">
        <v>46056</v>
      </c>
      <c r="E1976" s="16">
        <v>46091</v>
      </c>
      <c r="F1976" s="14" t="s">
        <v>3139</v>
      </c>
      <c r="G1976" s="14">
        <v>47050039</v>
      </c>
      <c r="H1976" s="14" t="s">
        <v>3193</v>
      </c>
      <c r="I1976" s="15">
        <v>3347.52</v>
      </c>
      <c r="J1976" s="77">
        <v>1</v>
      </c>
      <c r="K1976" s="92"/>
    </row>
    <row r="1977" spans="1:11" ht="20" x14ac:dyDescent="0.25">
      <c r="A1977" s="14" t="s">
        <v>3026</v>
      </c>
      <c r="B1977" s="14">
        <v>330179</v>
      </c>
      <c r="C1977" s="14">
        <v>979309803</v>
      </c>
      <c r="D1977" s="16">
        <v>46056</v>
      </c>
      <c r="E1977" s="16">
        <v>46090</v>
      </c>
      <c r="F1977" s="14" t="s">
        <v>3139</v>
      </c>
      <c r="G1977" s="14">
        <v>51477599</v>
      </c>
      <c r="H1977" s="14" t="s">
        <v>3203</v>
      </c>
      <c r="I1977" s="15">
        <v>3360.15</v>
      </c>
      <c r="J1977" s="77">
        <v>1</v>
      </c>
      <c r="K1977" s="92"/>
    </row>
    <row r="1978" spans="1:11" ht="20" x14ac:dyDescent="0.25">
      <c r="A1978" s="14" t="s">
        <v>3026</v>
      </c>
      <c r="B1978" s="14">
        <v>330182</v>
      </c>
      <c r="C1978" s="14">
        <v>826735550</v>
      </c>
      <c r="D1978" s="16">
        <v>46056</v>
      </c>
      <c r="E1978" s="16">
        <v>46090</v>
      </c>
      <c r="F1978" s="14" t="s">
        <v>3139</v>
      </c>
      <c r="G1978" s="14">
        <v>35042681</v>
      </c>
      <c r="H1978" s="14" t="s">
        <v>3183</v>
      </c>
      <c r="I1978" s="15">
        <v>3568.1</v>
      </c>
      <c r="J1978" s="77">
        <v>1</v>
      </c>
      <c r="K1978" s="92"/>
    </row>
    <row r="1979" spans="1:11" ht="20" x14ac:dyDescent="0.25">
      <c r="A1979" s="14" t="s">
        <v>3026</v>
      </c>
      <c r="B1979" s="14">
        <v>330201</v>
      </c>
      <c r="C1979" s="14">
        <v>193765281</v>
      </c>
      <c r="D1979" s="16">
        <v>46056</v>
      </c>
      <c r="E1979" s="16">
        <v>46090</v>
      </c>
      <c r="F1979" s="14" t="s">
        <v>3139</v>
      </c>
      <c r="G1979" s="14">
        <v>55639062</v>
      </c>
      <c r="H1979" s="14" t="s">
        <v>3205</v>
      </c>
      <c r="I1979" s="15">
        <v>3770.14</v>
      </c>
      <c r="J1979" s="77">
        <v>1</v>
      </c>
      <c r="K1979" s="92"/>
    </row>
    <row r="1980" spans="1:11" ht="20" x14ac:dyDescent="0.25">
      <c r="A1980" s="14" t="s">
        <v>3026</v>
      </c>
      <c r="B1980" s="14">
        <v>330168</v>
      </c>
      <c r="C1980" s="14">
        <v>154557313</v>
      </c>
      <c r="D1980" s="16">
        <v>46056</v>
      </c>
      <c r="E1980" s="16">
        <v>46091</v>
      </c>
      <c r="F1980" s="14" t="s">
        <v>3139</v>
      </c>
      <c r="G1980" s="14">
        <v>36531154</v>
      </c>
      <c r="H1980" s="14" t="s">
        <v>3181</v>
      </c>
      <c r="I1980" s="15">
        <v>3822.99</v>
      </c>
      <c r="J1980" s="77">
        <v>1</v>
      </c>
      <c r="K1980" s="92"/>
    </row>
    <row r="1981" spans="1:11" ht="20" x14ac:dyDescent="0.25">
      <c r="A1981" s="14" t="s">
        <v>3026</v>
      </c>
      <c r="B1981" s="14">
        <v>330190</v>
      </c>
      <c r="C1981" s="14">
        <v>86537542</v>
      </c>
      <c r="D1981" s="16">
        <v>46056</v>
      </c>
      <c r="E1981" s="16">
        <v>46090</v>
      </c>
      <c r="F1981" s="14" t="s">
        <v>3139</v>
      </c>
      <c r="G1981" s="14">
        <v>46347372</v>
      </c>
      <c r="H1981" s="14" t="s">
        <v>3192</v>
      </c>
      <c r="I1981" s="15">
        <v>4327.42</v>
      </c>
      <c r="J1981" s="77">
        <v>1</v>
      </c>
      <c r="K1981" s="92"/>
    </row>
    <row r="1982" spans="1:11" ht="20" x14ac:dyDescent="0.25">
      <c r="A1982" s="14" t="s">
        <v>3026</v>
      </c>
      <c r="B1982" s="14">
        <v>330197</v>
      </c>
      <c r="C1982" s="14">
        <v>63864285</v>
      </c>
      <c r="D1982" s="16">
        <v>46056</v>
      </c>
      <c r="E1982" s="16">
        <v>46090</v>
      </c>
      <c r="F1982" s="14" t="s">
        <v>3139</v>
      </c>
      <c r="G1982" s="14">
        <v>36399906</v>
      </c>
      <c r="H1982" s="14" t="s">
        <v>3186</v>
      </c>
      <c r="I1982" s="15">
        <v>5790.13</v>
      </c>
      <c r="J1982" s="77">
        <v>1</v>
      </c>
      <c r="K1982" s="92"/>
    </row>
    <row r="1983" spans="1:11" ht="20" x14ac:dyDescent="0.25">
      <c r="A1983" s="14" t="s">
        <v>3026</v>
      </c>
      <c r="B1983" s="14">
        <v>330200</v>
      </c>
      <c r="C1983" s="14">
        <v>911290032</v>
      </c>
      <c r="D1983" s="16">
        <v>46056</v>
      </c>
      <c r="E1983" s="16">
        <v>46090</v>
      </c>
      <c r="F1983" s="14" t="s">
        <v>3139</v>
      </c>
      <c r="G1983" s="14">
        <v>36808008</v>
      </c>
      <c r="H1983" s="14" t="s">
        <v>3188</v>
      </c>
      <c r="I1983" s="15">
        <v>5834</v>
      </c>
      <c r="J1983" s="77">
        <v>1</v>
      </c>
      <c r="K1983" s="92"/>
    </row>
    <row r="1984" spans="1:11" ht="20" x14ac:dyDescent="0.25">
      <c r="A1984" s="14" t="s">
        <v>3026</v>
      </c>
      <c r="B1984" s="14">
        <v>330198</v>
      </c>
      <c r="C1984" s="14">
        <v>346339534</v>
      </c>
      <c r="D1984" s="16">
        <v>46056</v>
      </c>
      <c r="E1984" s="16">
        <v>46090</v>
      </c>
      <c r="F1984" s="14" t="s">
        <v>3139</v>
      </c>
      <c r="G1984" s="14">
        <v>47050039</v>
      </c>
      <c r="H1984" s="14" t="s">
        <v>3193</v>
      </c>
      <c r="I1984" s="15">
        <v>6002.17</v>
      </c>
      <c r="J1984" s="77">
        <v>1</v>
      </c>
      <c r="K1984" s="92"/>
    </row>
    <row r="1985" spans="1:11" ht="20" x14ac:dyDescent="0.25">
      <c r="A1985" s="14" t="s">
        <v>3026</v>
      </c>
      <c r="B1985" s="14">
        <v>330170</v>
      </c>
      <c r="C1985" s="14">
        <v>719507811</v>
      </c>
      <c r="D1985" s="16">
        <v>46056</v>
      </c>
      <c r="E1985" s="16">
        <v>46091</v>
      </c>
      <c r="F1985" s="14" t="s">
        <v>3139</v>
      </c>
      <c r="G1985" s="14">
        <v>36399906</v>
      </c>
      <c r="H1985" s="14" t="s">
        <v>3186</v>
      </c>
      <c r="I1985" s="15">
        <v>6115.71</v>
      </c>
      <c r="J1985" s="77">
        <v>1</v>
      </c>
      <c r="K1985" s="92"/>
    </row>
    <row r="1986" spans="1:11" ht="20" x14ac:dyDescent="0.25">
      <c r="A1986" s="14" t="s">
        <v>3026</v>
      </c>
      <c r="B1986" s="14">
        <v>330196</v>
      </c>
      <c r="C1986" s="14">
        <v>781389036</v>
      </c>
      <c r="D1986" s="16">
        <v>46056</v>
      </c>
      <c r="E1986" s="16">
        <v>46090</v>
      </c>
      <c r="F1986" s="14" t="s">
        <v>3139</v>
      </c>
      <c r="G1986" s="14">
        <v>36531154</v>
      </c>
      <c r="H1986" s="14" t="s">
        <v>3181</v>
      </c>
      <c r="I1986" s="15">
        <v>7084.85</v>
      </c>
      <c r="J1986" s="77">
        <v>1</v>
      </c>
      <c r="K1986" s="92"/>
    </row>
    <row r="1987" spans="1:11" ht="20" x14ac:dyDescent="0.25">
      <c r="A1987" s="14" t="s">
        <v>3026</v>
      </c>
      <c r="B1987" s="14">
        <v>330157</v>
      </c>
      <c r="C1987" s="14">
        <v>764854325</v>
      </c>
      <c r="D1987" s="16">
        <v>46056</v>
      </c>
      <c r="E1987" s="16">
        <v>46091</v>
      </c>
      <c r="F1987" s="14" t="s">
        <v>3139</v>
      </c>
      <c r="G1987" s="14">
        <v>47381817</v>
      </c>
      <c r="H1987" s="14" t="s">
        <v>3194</v>
      </c>
      <c r="I1987" s="15">
        <v>7255.42</v>
      </c>
      <c r="J1987" s="77">
        <v>1</v>
      </c>
      <c r="K1987" s="92"/>
    </row>
    <row r="1988" spans="1:11" ht="20" x14ac:dyDescent="0.25">
      <c r="A1988" s="14" t="s">
        <v>3026</v>
      </c>
      <c r="B1988" s="14">
        <v>330186</v>
      </c>
      <c r="C1988" s="14">
        <v>956636546</v>
      </c>
      <c r="D1988" s="16">
        <v>46056</v>
      </c>
      <c r="E1988" s="16">
        <v>46091</v>
      </c>
      <c r="F1988" s="14" t="s">
        <v>3139</v>
      </c>
      <c r="G1988" s="14">
        <v>46320768</v>
      </c>
      <c r="H1988" s="14" t="s">
        <v>3191</v>
      </c>
      <c r="I1988" s="15">
        <v>7987.94</v>
      </c>
      <c r="J1988" s="77">
        <v>1</v>
      </c>
      <c r="K1988" s="92"/>
    </row>
    <row r="1989" spans="1:11" ht="20" x14ac:dyDescent="0.25">
      <c r="A1989" s="14" t="s">
        <v>3026</v>
      </c>
      <c r="B1989" s="14">
        <v>330191</v>
      </c>
      <c r="C1989" s="14">
        <v>369012791</v>
      </c>
      <c r="D1989" s="16">
        <v>46056</v>
      </c>
      <c r="E1989" s="16">
        <v>46091</v>
      </c>
      <c r="F1989" s="14" t="s">
        <v>3139</v>
      </c>
      <c r="G1989" s="14">
        <v>45953601</v>
      </c>
      <c r="H1989" s="14" t="s">
        <v>3190</v>
      </c>
      <c r="I1989" s="15">
        <v>8952.9500000000007</v>
      </c>
      <c r="J1989" s="77">
        <v>1</v>
      </c>
      <c r="K1989" s="92"/>
    </row>
    <row r="1990" spans="1:11" ht="20" x14ac:dyDescent="0.25">
      <c r="A1990" s="14" t="s">
        <v>3026</v>
      </c>
      <c r="B1990" s="14">
        <v>330158</v>
      </c>
      <c r="C1990" s="14">
        <v>47329574</v>
      </c>
      <c r="D1990" s="16">
        <v>46056</v>
      </c>
      <c r="E1990" s="16">
        <v>46091</v>
      </c>
      <c r="F1990" s="14" t="s">
        <v>3139</v>
      </c>
      <c r="G1990" s="14">
        <v>56000910</v>
      </c>
      <c r="H1990" s="14" t="s">
        <v>3207</v>
      </c>
      <c r="I1990" s="15">
        <v>10038.209999999999</v>
      </c>
      <c r="J1990" s="77">
        <v>1</v>
      </c>
      <c r="K1990" s="92"/>
    </row>
    <row r="1991" spans="1:11" ht="20" x14ac:dyDescent="0.25">
      <c r="A1991" s="14" t="s">
        <v>3026</v>
      </c>
      <c r="B1991" s="14">
        <v>330211</v>
      </c>
      <c r="C1991" s="14">
        <v>583468269</v>
      </c>
      <c r="D1991" s="16">
        <v>46056</v>
      </c>
      <c r="E1991" s="16">
        <v>46090</v>
      </c>
      <c r="F1991" s="14" t="s">
        <v>3139</v>
      </c>
      <c r="G1991" s="14">
        <v>46320768</v>
      </c>
      <c r="H1991" s="14" t="s">
        <v>3191</v>
      </c>
      <c r="I1991" s="15">
        <v>10243.24</v>
      </c>
      <c r="J1991" s="77">
        <v>1</v>
      </c>
      <c r="K1991" s="92"/>
    </row>
    <row r="1992" spans="1:11" ht="20" x14ac:dyDescent="0.25">
      <c r="A1992" s="14" t="s">
        <v>3026</v>
      </c>
      <c r="B1992" s="14">
        <v>330172</v>
      </c>
      <c r="C1992" s="14">
        <v>284458309</v>
      </c>
      <c r="D1992" s="16">
        <v>46056</v>
      </c>
      <c r="E1992" s="16">
        <v>46091</v>
      </c>
      <c r="F1992" s="14" t="s">
        <v>3139</v>
      </c>
      <c r="G1992" s="14">
        <v>51111811</v>
      </c>
      <c r="H1992" s="14" t="s">
        <v>3199</v>
      </c>
      <c r="I1992" s="15">
        <v>10694.3</v>
      </c>
      <c r="J1992" s="77">
        <v>1</v>
      </c>
      <c r="K1992" s="92"/>
    </row>
    <row r="1993" spans="1:11" ht="20" x14ac:dyDescent="0.25">
      <c r="A1993" s="14" t="s">
        <v>3026</v>
      </c>
      <c r="B1993" s="14">
        <v>330180</v>
      </c>
      <c r="C1993" s="14">
        <v>261785052</v>
      </c>
      <c r="D1993" s="16">
        <v>46056</v>
      </c>
      <c r="E1993" s="16">
        <v>46090</v>
      </c>
      <c r="F1993" s="14" t="s">
        <v>3139</v>
      </c>
      <c r="G1993" s="14">
        <v>47381817</v>
      </c>
      <c r="H1993" s="14" t="s">
        <v>3194</v>
      </c>
      <c r="I1993" s="15">
        <v>10718.79</v>
      </c>
      <c r="J1993" s="77">
        <v>1</v>
      </c>
      <c r="K1993" s="92"/>
    </row>
    <row r="1994" spans="1:11" ht="20" x14ac:dyDescent="0.25">
      <c r="A1994" s="14" t="s">
        <v>3026</v>
      </c>
      <c r="B1994" s="14">
        <v>330189</v>
      </c>
      <c r="C1994" s="14">
        <v>804062293</v>
      </c>
      <c r="D1994" s="16">
        <v>46056</v>
      </c>
      <c r="E1994" s="16">
        <v>46090</v>
      </c>
      <c r="F1994" s="14" t="s">
        <v>3139</v>
      </c>
      <c r="G1994" s="14">
        <v>45393222</v>
      </c>
      <c r="H1994" s="14" t="s">
        <v>3118</v>
      </c>
      <c r="I1994" s="15">
        <v>12595.95</v>
      </c>
      <c r="J1994" s="77">
        <v>1</v>
      </c>
      <c r="K1994" s="92"/>
    </row>
    <row r="1995" spans="1:11" ht="20" x14ac:dyDescent="0.25">
      <c r="A1995" s="14" t="s">
        <v>3026</v>
      </c>
      <c r="B1995" s="14">
        <v>330199</v>
      </c>
      <c r="C1995" s="14">
        <v>628814783</v>
      </c>
      <c r="D1995" s="16">
        <v>46056</v>
      </c>
      <c r="E1995" s="16">
        <v>46090</v>
      </c>
      <c r="F1995" s="14" t="s">
        <v>3139</v>
      </c>
      <c r="G1995" s="14">
        <v>51111811</v>
      </c>
      <c r="H1995" s="14" t="s">
        <v>3199</v>
      </c>
      <c r="I1995" s="15">
        <v>14641.3</v>
      </c>
      <c r="J1995" s="77">
        <v>1</v>
      </c>
      <c r="K1995" s="92"/>
    </row>
    <row r="1996" spans="1:11" ht="20" x14ac:dyDescent="0.25">
      <c r="A1996" s="14" t="s">
        <v>3026</v>
      </c>
      <c r="B1996" s="14">
        <v>330188</v>
      </c>
      <c r="C1996" s="14">
        <v>521587044</v>
      </c>
      <c r="D1996" s="16">
        <v>46056</v>
      </c>
      <c r="E1996" s="16">
        <v>46090</v>
      </c>
      <c r="F1996" s="14" t="s">
        <v>3139</v>
      </c>
      <c r="G1996" s="14">
        <v>56000910</v>
      </c>
      <c r="H1996" s="14" t="s">
        <v>3207</v>
      </c>
      <c r="I1996" s="15">
        <v>18517.060000000001</v>
      </c>
      <c r="J1996" s="77">
        <v>1</v>
      </c>
      <c r="K1996" s="92"/>
    </row>
    <row r="1997" spans="1:11" ht="20" x14ac:dyDescent="0.25">
      <c r="A1997" s="14" t="s">
        <v>3026</v>
      </c>
      <c r="B1997" s="14">
        <v>330208</v>
      </c>
      <c r="C1997" s="14">
        <v>171092024</v>
      </c>
      <c r="D1997" s="16">
        <v>46056</v>
      </c>
      <c r="E1997" s="16">
        <v>46091</v>
      </c>
      <c r="F1997" s="14" t="s">
        <v>3139</v>
      </c>
      <c r="G1997" s="14">
        <v>47381817</v>
      </c>
      <c r="H1997" s="14" t="s">
        <v>3194</v>
      </c>
      <c r="I1997" s="15">
        <v>20823.330000000002</v>
      </c>
      <c r="J1997" s="77">
        <v>1</v>
      </c>
      <c r="K1997" s="92"/>
    </row>
    <row r="1998" spans="1:11" ht="20" x14ac:dyDescent="0.25">
      <c r="A1998" s="14" t="s">
        <v>3026</v>
      </c>
      <c r="B1998" s="14">
        <v>5125003002</v>
      </c>
      <c r="C1998" s="14">
        <v>2025046</v>
      </c>
      <c r="D1998" s="16">
        <v>46087</v>
      </c>
      <c r="E1998" s="16"/>
      <c r="F1998" s="14" t="s">
        <v>3401</v>
      </c>
      <c r="G1998" s="14">
        <v>50449991</v>
      </c>
      <c r="H1998" s="14" t="s">
        <v>3338</v>
      </c>
      <c r="I1998" s="15">
        <v>128</v>
      </c>
      <c r="J1998" s="77">
        <v>2</v>
      </c>
      <c r="K1998" s="92"/>
    </row>
    <row r="1999" spans="1:11" ht="12.5" x14ac:dyDescent="0.25">
      <c r="A1999" s="14" t="s">
        <v>3026</v>
      </c>
      <c r="B1999" s="14">
        <v>5125002319</v>
      </c>
      <c r="C1999" s="14">
        <v>250100174</v>
      </c>
      <c r="D1999" s="16">
        <v>46087</v>
      </c>
      <c r="E1999" s="16"/>
      <c r="F1999" s="14" t="s">
        <v>3427</v>
      </c>
      <c r="G1999" s="14">
        <v>36484709</v>
      </c>
      <c r="H1999" s="14" t="s">
        <v>3428</v>
      </c>
      <c r="I1999" s="15">
        <v>231</v>
      </c>
      <c r="J1999" s="77">
        <v>2</v>
      </c>
      <c r="K1999" s="92"/>
    </row>
    <row r="2000" spans="1:11" ht="12.5" x14ac:dyDescent="0.25">
      <c r="A2000" s="14" t="s">
        <v>3026</v>
      </c>
      <c r="B2000" s="14">
        <v>5125002181</v>
      </c>
      <c r="C2000" s="14">
        <v>10250069</v>
      </c>
      <c r="D2000" s="16">
        <v>46087</v>
      </c>
      <c r="E2000" s="16"/>
      <c r="F2000" s="14" t="s">
        <v>3393</v>
      </c>
      <c r="G2000" s="14">
        <v>33150699</v>
      </c>
      <c r="H2000" s="14" t="s">
        <v>3394</v>
      </c>
      <c r="I2000" s="15">
        <v>252</v>
      </c>
      <c r="J2000" s="77">
        <v>2</v>
      </c>
      <c r="K2000" s="92"/>
    </row>
    <row r="2001" spans="1:11" ht="12.5" x14ac:dyDescent="0.25">
      <c r="A2001" s="14" t="s">
        <v>3026</v>
      </c>
      <c r="B2001" s="14">
        <v>5125002942</v>
      </c>
      <c r="C2001" s="14">
        <v>2500143</v>
      </c>
      <c r="D2001" s="16">
        <v>46087</v>
      </c>
      <c r="E2001" s="16"/>
      <c r="F2001" s="14" t="s">
        <v>3399</v>
      </c>
      <c r="G2001" s="14">
        <v>54385067</v>
      </c>
      <c r="H2001" s="14" t="s">
        <v>3400</v>
      </c>
      <c r="I2001" s="15">
        <v>252</v>
      </c>
      <c r="J2001" s="77">
        <v>2</v>
      </c>
      <c r="K2001" s="92"/>
    </row>
    <row r="2002" spans="1:11" ht="12.5" x14ac:dyDescent="0.25">
      <c r="A2002" s="14" t="s">
        <v>3026</v>
      </c>
      <c r="B2002" s="14">
        <v>5125002632</v>
      </c>
      <c r="C2002" s="14">
        <v>250028</v>
      </c>
      <c r="D2002" s="16">
        <v>46087</v>
      </c>
      <c r="E2002" s="16"/>
      <c r="F2002" s="14" t="s">
        <v>3419</v>
      </c>
      <c r="G2002" s="14">
        <v>54870101</v>
      </c>
      <c r="H2002" s="14" t="s">
        <v>3420</v>
      </c>
      <c r="I2002" s="15">
        <v>252</v>
      </c>
      <c r="J2002" s="77">
        <v>2</v>
      </c>
      <c r="K2002" s="92"/>
    </row>
    <row r="2003" spans="1:11" ht="12.5" x14ac:dyDescent="0.25">
      <c r="A2003" s="14" t="s">
        <v>3026</v>
      </c>
      <c r="B2003" s="14">
        <v>5125003277</v>
      </c>
      <c r="C2003" s="14">
        <v>2500283</v>
      </c>
      <c r="D2003" s="16">
        <v>46087</v>
      </c>
      <c r="E2003" s="16"/>
      <c r="F2003" s="14" t="s">
        <v>3429</v>
      </c>
      <c r="G2003" s="14">
        <v>10857630</v>
      </c>
      <c r="H2003" s="14" t="s">
        <v>3430</v>
      </c>
      <c r="I2003" s="15">
        <v>252.13</v>
      </c>
      <c r="J2003" s="77">
        <v>2</v>
      </c>
      <c r="K2003" s="92"/>
    </row>
    <row r="2004" spans="1:11" ht="12.5" x14ac:dyDescent="0.25">
      <c r="A2004" s="14" t="s">
        <v>3026</v>
      </c>
      <c r="B2004" s="14">
        <v>5125002600</v>
      </c>
      <c r="C2004" s="14">
        <v>2515222</v>
      </c>
      <c r="D2004" s="16">
        <v>46087</v>
      </c>
      <c r="E2004" s="16"/>
      <c r="F2004" s="14" t="s">
        <v>3414</v>
      </c>
      <c r="G2004" s="14">
        <v>36489247</v>
      </c>
      <c r="H2004" s="14" t="s">
        <v>3415</v>
      </c>
      <c r="I2004" s="15">
        <v>287.99</v>
      </c>
      <c r="J2004" s="77">
        <v>2</v>
      </c>
      <c r="K2004" s="92"/>
    </row>
    <row r="2005" spans="1:11" ht="12.5" x14ac:dyDescent="0.25">
      <c r="A2005" s="14" t="s">
        <v>3026</v>
      </c>
      <c r="B2005" s="14">
        <v>5125002850</v>
      </c>
      <c r="C2005" s="14">
        <v>362025</v>
      </c>
      <c r="D2005" s="16">
        <v>46087</v>
      </c>
      <c r="E2005" s="16"/>
      <c r="F2005" s="14" t="s">
        <v>3335</v>
      </c>
      <c r="G2005" s="14">
        <v>33275441</v>
      </c>
      <c r="H2005" s="14" t="s">
        <v>3336</v>
      </c>
      <c r="I2005" s="15">
        <v>300</v>
      </c>
      <c r="J2005" s="77">
        <v>2</v>
      </c>
      <c r="K2005" s="92"/>
    </row>
    <row r="2006" spans="1:11" ht="12.5" x14ac:dyDescent="0.25">
      <c r="A2006" s="14" t="s">
        <v>3026</v>
      </c>
      <c r="B2006" s="14">
        <v>5125002851</v>
      </c>
      <c r="C2006" s="14">
        <v>372025</v>
      </c>
      <c r="D2006" s="16">
        <v>46087</v>
      </c>
      <c r="E2006" s="16"/>
      <c r="F2006" s="14" t="s">
        <v>3376</v>
      </c>
      <c r="G2006" s="14">
        <v>33275441</v>
      </c>
      <c r="H2006" s="14" t="s">
        <v>3336</v>
      </c>
      <c r="I2006" s="15">
        <v>300</v>
      </c>
      <c r="J2006" s="77">
        <v>2</v>
      </c>
      <c r="K2006" s="92"/>
    </row>
    <row r="2007" spans="1:11" ht="20" x14ac:dyDescent="0.25">
      <c r="A2007" s="14" t="s">
        <v>3026</v>
      </c>
      <c r="B2007" s="14">
        <v>5125002621</v>
      </c>
      <c r="C2007" s="14">
        <v>2025036</v>
      </c>
      <c r="D2007" s="16">
        <v>46087</v>
      </c>
      <c r="E2007" s="16"/>
      <c r="F2007" s="14" t="s">
        <v>3403</v>
      </c>
      <c r="G2007" s="14">
        <v>50449991</v>
      </c>
      <c r="H2007" s="14" t="s">
        <v>3338</v>
      </c>
      <c r="I2007" s="15">
        <v>320</v>
      </c>
      <c r="J2007" s="77">
        <v>2</v>
      </c>
      <c r="K2007" s="92"/>
    </row>
    <row r="2008" spans="1:11" ht="20" x14ac:dyDescent="0.25">
      <c r="A2008" s="14" t="s">
        <v>3026</v>
      </c>
      <c r="B2008" s="14">
        <v>5125002510</v>
      </c>
      <c r="C2008" s="14">
        <v>2025033</v>
      </c>
      <c r="D2008" s="16">
        <v>46087</v>
      </c>
      <c r="E2008" s="16"/>
      <c r="F2008" s="14" t="s">
        <v>3409</v>
      </c>
      <c r="G2008" s="14">
        <v>50449991</v>
      </c>
      <c r="H2008" s="14" t="s">
        <v>3338</v>
      </c>
      <c r="I2008" s="15">
        <v>320</v>
      </c>
      <c r="J2008" s="77">
        <v>2</v>
      </c>
      <c r="K2008" s="92"/>
    </row>
    <row r="2009" spans="1:11" ht="12.5" x14ac:dyDescent="0.25">
      <c r="A2009" s="14" t="s">
        <v>3026</v>
      </c>
      <c r="B2009" s="14">
        <v>5125003045</v>
      </c>
      <c r="C2009" s="14">
        <v>20250815</v>
      </c>
      <c r="D2009" s="16">
        <v>46087</v>
      </c>
      <c r="E2009" s="16"/>
      <c r="F2009" s="14" t="s">
        <v>3343</v>
      </c>
      <c r="G2009" s="14">
        <v>40725049</v>
      </c>
      <c r="H2009" s="14" t="s">
        <v>3344</v>
      </c>
      <c r="I2009" s="15">
        <v>320.05</v>
      </c>
      <c r="J2009" s="77">
        <v>2</v>
      </c>
      <c r="K2009" s="92"/>
    </row>
    <row r="2010" spans="1:11" ht="12.5" x14ac:dyDescent="0.25">
      <c r="A2010" s="14" t="s">
        <v>3026</v>
      </c>
      <c r="B2010" s="14">
        <v>5125003044</v>
      </c>
      <c r="C2010" s="14">
        <v>20250814</v>
      </c>
      <c r="D2010" s="16">
        <v>46087</v>
      </c>
      <c r="E2010" s="16"/>
      <c r="F2010" s="14" t="s">
        <v>3407</v>
      </c>
      <c r="G2010" s="14">
        <v>40725049</v>
      </c>
      <c r="H2010" s="14" t="s">
        <v>3344</v>
      </c>
      <c r="I2010" s="15">
        <v>320.05</v>
      </c>
      <c r="J2010" s="77">
        <v>2</v>
      </c>
      <c r="K2010" s="92"/>
    </row>
    <row r="2011" spans="1:11" ht="20" x14ac:dyDescent="0.25">
      <c r="A2011" s="14" t="s">
        <v>3026</v>
      </c>
      <c r="B2011" s="14">
        <v>5125002225</v>
      </c>
      <c r="C2011" s="14">
        <v>250892</v>
      </c>
      <c r="D2011" s="16">
        <v>46087</v>
      </c>
      <c r="E2011" s="16"/>
      <c r="F2011" s="14" t="s">
        <v>3442</v>
      </c>
      <c r="G2011" s="14">
        <v>51239558</v>
      </c>
      <c r="H2011" s="14" t="s">
        <v>3292</v>
      </c>
      <c r="I2011" s="15">
        <v>349.76</v>
      </c>
      <c r="J2011" s="77">
        <v>2</v>
      </c>
      <c r="K2011" s="92"/>
    </row>
    <row r="2012" spans="1:11" ht="20" x14ac:dyDescent="0.25">
      <c r="A2012" s="14" t="s">
        <v>3026</v>
      </c>
      <c r="B2012" s="14">
        <v>5125002738</v>
      </c>
      <c r="C2012" s="14">
        <v>112500045</v>
      </c>
      <c r="D2012" s="16">
        <v>46087</v>
      </c>
      <c r="E2012" s="16"/>
      <c r="F2012" s="14" t="s">
        <v>3271</v>
      </c>
      <c r="G2012" s="14">
        <v>31935265</v>
      </c>
      <c r="H2012" s="14" t="s">
        <v>3272</v>
      </c>
      <c r="I2012" s="15">
        <v>406.5</v>
      </c>
      <c r="J2012" s="77">
        <v>2</v>
      </c>
      <c r="K2012" s="92"/>
    </row>
    <row r="2013" spans="1:11" ht="12.5" x14ac:dyDescent="0.25">
      <c r="A2013" s="14" t="s">
        <v>3026</v>
      </c>
      <c r="B2013" s="14">
        <v>5125002975</v>
      </c>
      <c r="C2013" s="14">
        <v>2502147</v>
      </c>
      <c r="D2013" s="16">
        <v>46087</v>
      </c>
      <c r="E2013" s="16"/>
      <c r="F2013" s="14" t="s">
        <v>3249</v>
      </c>
      <c r="G2013" s="14">
        <v>34899898</v>
      </c>
      <c r="H2013" s="14" t="s">
        <v>3250</v>
      </c>
      <c r="I2013" s="15">
        <v>470</v>
      </c>
      <c r="J2013" s="77">
        <v>2</v>
      </c>
      <c r="K2013" s="92"/>
    </row>
    <row r="2014" spans="1:11" ht="20" x14ac:dyDescent="0.25">
      <c r="A2014" s="14" t="s">
        <v>3026</v>
      </c>
      <c r="B2014" s="14">
        <v>5125003062</v>
      </c>
      <c r="C2014" s="14">
        <v>2025040</v>
      </c>
      <c r="D2014" s="16">
        <v>46087</v>
      </c>
      <c r="E2014" s="16"/>
      <c r="F2014" s="14" t="s">
        <v>3337</v>
      </c>
      <c r="G2014" s="14">
        <v>50449991</v>
      </c>
      <c r="H2014" s="14" t="s">
        <v>3338</v>
      </c>
      <c r="I2014" s="15">
        <v>480</v>
      </c>
      <c r="J2014" s="77">
        <v>2</v>
      </c>
      <c r="K2014" s="92"/>
    </row>
    <row r="2015" spans="1:11" ht="12.5" x14ac:dyDescent="0.25">
      <c r="A2015" s="14" t="s">
        <v>3026</v>
      </c>
      <c r="B2015" s="14">
        <v>5125003578</v>
      </c>
      <c r="C2015" s="14">
        <v>2025473</v>
      </c>
      <c r="D2015" s="16">
        <v>46087</v>
      </c>
      <c r="E2015" s="16"/>
      <c r="F2015" s="14" t="s">
        <v>3222</v>
      </c>
      <c r="G2015" s="14">
        <v>43944311</v>
      </c>
      <c r="H2015" s="14" t="s">
        <v>3209</v>
      </c>
      <c r="I2015" s="15">
        <v>492</v>
      </c>
      <c r="J2015" s="77">
        <v>2</v>
      </c>
      <c r="K2015" s="92"/>
    </row>
    <row r="2016" spans="1:11" ht="12.5" x14ac:dyDescent="0.25">
      <c r="A2016" s="14" t="s">
        <v>3026</v>
      </c>
      <c r="B2016" s="14">
        <v>5125003577</v>
      </c>
      <c r="C2016" s="14">
        <v>2025442</v>
      </c>
      <c r="D2016" s="16">
        <v>46087</v>
      </c>
      <c r="E2016" s="16"/>
      <c r="F2016" s="14" t="s">
        <v>3231</v>
      </c>
      <c r="G2016" s="14">
        <v>43944311</v>
      </c>
      <c r="H2016" s="14" t="s">
        <v>3209</v>
      </c>
      <c r="I2016" s="15">
        <v>492</v>
      </c>
      <c r="J2016" s="77">
        <v>2</v>
      </c>
      <c r="K2016" s="92"/>
    </row>
    <row r="2017" spans="1:11" ht="20" x14ac:dyDescent="0.25">
      <c r="A2017" s="14" t="s">
        <v>3026</v>
      </c>
      <c r="B2017" s="14">
        <v>5125002219</v>
      </c>
      <c r="C2017" s="14">
        <v>250815</v>
      </c>
      <c r="D2017" s="16">
        <v>46087</v>
      </c>
      <c r="E2017" s="16"/>
      <c r="F2017" s="14" t="s">
        <v>3219</v>
      </c>
      <c r="G2017" s="14">
        <v>36399906</v>
      </c>
      <c r="H2017" s="14" t="s">
        <v>3186</v>
      </c>
      <c r="I2017" s="15">
        <v>498.15</v>
      </c>
      <c r="J2017" s="77">
        <v>2</v>
      </c>
      <c r="K2017" s="92"/>
    </row>
    <row r="2018" spans="1:11" ht="12.5" x14ac:dyDescent="0.25">
      <c r="A2018" s="14" t="s">
        <v>3026</v>
      </c>
      <c r="B2018" s="14">
        <v>5125002744</v>
      </c>
      <c r="C2018" s="14">
        <v>2025114</v>
      </c>
      <c r="D2018" s="16">
        <v>46087</v>
      </c>
      <c r="E2018" s="16"/>
      <c r="F2018" s="14" t="s">
        <v>3242</v>
      </c>
      <c r="G2018" s="14">
        <v>54446856</v>
      </c>
      <c r="H2018" s="14" t="s">
        <v>3243</v>
      </c>
      <c r="I2018" s="15">
        <v>500</v>
      </c>
      <c r="J2018" s="77">
        <v>2</v>
      </c>
      <c r="K2018" s="92"/>
    </row>
    <row r="2019" spans="1:11" ht="12.5" x14ac:dyDescent="0.25">
      <c r="A2019" s="14" t="s">
        <v>3026</v>
      </c>
      <c r="B2019" s="14">
        <v>5125002815</v>
      </c>
      <c r="C2019" s="14">
        <v>1002500296</v>
      </c>
      <c r="D2019" s="16">
        <v>46087</v>
      </c>
      <c r="E2019" s="16"/>
      <c r="F2019" s="14" t="s">
        <v>3256</v>
      </c>
      <c r="G2019" s="14">
        <v>45393222</v>
      </c>
      <c r="H2019" s="14" t="s">
        <v>3118</v>
      </c>
      <c r="I2019" s="15">
        <v>500</v>
      </c>
      <c r="J2019" s="77">
        <v>2</v>
      </c>
      <c r="K2019" s="92"/>
    </row>
    <row r="2020" spans="1:11" ht="12.5" x14ac:dyDescent="0.25">
      <c r="A2020" s="14" t="s">
        <v>3026</v>
      </c>
      <c r="B2020" s="14">
        <v>5125002821</v>
      </c>
      <c r="C2020" s="14">
        <v>2025040</v>
      </c>
      <c r="D2020" s="16">
        <v>46087</v>
      </c>
      <c r="E2020" s="16"/>
      <c r="F2020" s="14" t="s">
        <v>3257</v>
      </c>
      <c r="G2020" s="14">
        <v>47680237</v>
      </c>
      <c r="H2020" s="14" t="s">
        <v>3258</v>
      </c>
      <c r="I2020" s="15">
        <v>500</v>
      </c>
      <c r="J2020" s="77">
        <v>2</v>
      </c>
      <c r="K2020" s="92"/>
    </row>
    <row r="2021" spans="1:11" ht="20" x14ac:dyDescent="0.25">
      <c r="A2021" s="14" t="s">
        <v>3026</v>
      </c>
      <c r="B2021" s="14">
        <v>5125002635</v>
      </c>
      <c r="C2021" s="14">
        <v>2025197</v>
      </c>
      <c r="D2021" s="16">
        <v>46087</v>
      </c>
      <c r="E2021" s="16"/>
      <c r="F2021" s="14" t="s">
        <v>3261</v>
      </c>
      <c r="G2021" s="14">
        <v>31725457</v>
      </c>
      <c r="H2021" s="14" t="s">
        <v>3262</v>
      </c>
      <c r="I2021" s="15">
        <v>500</v>
      </c>
      <c r="J2021" s="77">
        <v>2</v>
      </c>
      <c r="K2021" s="92"/>
    </row>
    <row r="2022" spans="1:11" ht="12.5" x14ac:dyDescent="0.25">
      <c r="A2022" s="14" t="s">
        <v>3026</v>
      </c>
      <c r="B2022" s="14">
        <v>5125002980</v>
      </c>
      <c r="C2022" s="14">
        <v>1002500317</v>
      </c>
      <c r="D2022" s="16">
        <v>46087</v>
      </c>
      <c r="E2022" s="16"/>
      <c r="F2022" s="14" t="s">
        <v>3263</v>
      </c>
      <c r="G2022" s="14">
        <v>45393222</v>
      </c>
      <c r="H2022" s="14" t="s">
        <v>3118</v>
      </c>
      <c r="I2022" s="15">
        <v>500</v>
      </c>
      <c r="J2022" s="77">
        <v>2</v>
      </c>
      <c r="K2022" s="92"/>
    </row>
    <row r="2023" spans="1:11" ht="20" x14ac:dyDescent="0.25">
      <c r="A2023" s="14" t="s">
        <v>3026</v>
      </c>
      <c r="B2023" s="14">
        <v>5125002589</v>
      </c>
      <c r="C2023" s="14">
        <v>251013</v>
      </c>
      <c r="D2023" s="16">
        <v>46087</v>
      </c>
      <c r="E2023" s="16"/>
      <c r="F2023" s="14" t="s">
        <v>3392</v>
      </c>
      <c r="G2023" s="14">
        <v>51239558</v>
      </c>
      <c r="H2023" s="14" t="s">
        <v>3292</v>
      </c>
      <c r="I2023" s="15">
        <v>543.05999999999995</v>
      </c>
      <c r="J2023" s="77">
        <v>2</v>
      </c>
      <c r="K2023" s="92"/>
    </row>
    <row r="2024" spans="1:11" ht="20" x14ac:dyDescent="0.25">
      <c r="A2024" s="14" t="s">
        <v>3026</v>
      </c>
      <c r="B2024" s="14">
        <v>5125002973</v>
      </c>
      <c r="C2024" s="14">
        <v>2500133</v>
      </c>
      <c r="D2024" s="16">
        <v>46087</v>
      </c>
      <c r="E2024" s="16"/>
      <c r="F2024" s="14" t="s">
        <v>3390</v>
      </c>
      <c r="G2024" s="14">
        <v>43853854</v>
      </c>
      <c r="H2024" s="14" t="s">
        <v>3378</v>
      </c>
      <c r="I2024" s="15">
        <v>560</v>
      </c>
      <c r="J2024" s="77">
        <v>2</v>
      </c>
      <c r="K2024" s="92"/>
    </row>
    <row r="2025" spans="1:11" ht="20" x14ac:dyDescent="0.25">
      <c r="A2025" s="14" t="s">
        <v>3026</v>
      </c>
      <c r="B2025" s="14">
        <v>5125003191</v>
      </c>
      <c r="C2025" s="14">
        <v>2025407</v>
      </c>
      <c r="D2025" s="16">
        <v>46087</v>
      </c>
      <c r="E2025" s="16"/>
      <c r="F2025" s="14" t="s">
        <v>3208</v>
      </c>
      <c r="G2025" s="14">
        <v>43944311</v>
      </c>
      <c r="H2025" s="14" t="s">
        <v>3209</v>
      </c>
      <c r="I2025" s="15">
        <v>565.79999999999995</v>
      </c>
      <c r="J2025" s="77">
        <v>2</v>
      </c>
      <c r="K2025" s="92"/>
    </row>
    <row r="2026" spans="1:11" ht="12.5" x14ac:dyDescent="0.25">
      <c r="A2026" s="14" t="s">
        <v>3026</v>
      </c>
      <c r="B2026" s="14">
        <v>5125002477</v>
      </c>
      <c r="C2026" s="14">
        <v>20251770</v>
      </c>
      <c r="D2026" s="16">
        <v>46087</v>
      </c>
      <c r="E2026" s="16"/>
      <c r="F2026" s="14" t="s">
        <v>3416</v>
      </c>
      <c r="G2026" s="14">
        <v>36531154</v>
      </c>
      <c r="H2026" s="14" t="s">
        <v>3225</v>
      </c>
      <c r="I2026" s="15">
        <v>650.49</v>
      </c>
      <c r="J2026" s="77">
        <v>2</v>
      </c>
      <c r="K2026" s="92"/>
    </row>
    <row r="2027" spans="1:11" ht="12.5" x14ac:dyDescent="0.25">
      <c r="A2027" s="14" t="s">
        <v>3026</v>
      </c>
      <c r="B2027" s="14">
        <v>5125002860</v>
      </c>
      <c r="C2027" s="14">
        <v>20250106</v>
      </c>
      <c r="D2027" s="16">
        <v>46087</v>
      </c>
      <c r="E2027" s="16"/>
      <c r="F2027" s="14" t="s">
        <v>3296</v>
      </c>
      <c r="G2027" s="14">
        <v>35453770</v>
      </c>
      <c r="H2027" s="14" t="s">
        <v>3297</v>
      </c>
      <c r="I2027" s="15">
        <v>780</v>
      </c>
      <c r="J2027" s="77">
        <v>2</v>
      </c>
      <c r="K2027" s="92"/>
    </row>
    <row r="2028" spans="1:11" ht="20" x14ac:dyDescent="0.25">
      <c r="A2028" s="14" t="s">
        <v>3026</v>
      </c>
      <c r="B2028" s="14">
        <v>5125002741</v>
      </c>
      <c r="C2028" s="14">
        <v>1020250137</v>
      </c>
      <c r="D2028" s="16">
        <v>46087</v>
      </c>
      <c r="E2028" s="16"/>
      <c r="F2028" s="14" t="s">
        <v>3232</v>
      </c>
      <c r="G2028" s="14">
        <v>52706508</v>
      </c>
      <c r="H2028" s="14" t="s">
        <v>3233</v>
      </c>
      <c r="I2028" s="15">
        <v>848.56</v>
      </c>
      <c r="J2028" s="77">
        <v>2</v>
      </c>
      <c r="K2028" s="92"/>
    </row>
    <row r="2029" spans="1:11" ht="20" x14ac:dyDescent="0.25">
      <c r="A2029" s="14" t="s">
        <v>3026</v>
      </c>
      <c r="B2029" s="14">
        <v>5125002865</v>
      </c>
      <c r="C2029" s="14">
        <v>251093</v>
      </c>
      <c r="D2029" s="16">
        <v>46087</v>
      </c>
      <c r="E2029" s="16"/>
      <c r="F2029" s="14" t="s">
        <v>3322</v>
      </c>
      <c r="G2029" s="14">
        <v>51239558</v>
      </c>
      <c r="H2029" s="14" t="s">
        <v>3292</v>
      </c>
      <c r="I2029" s="15">
        <v>856.2</v>
      </c>
      <c r="J2029" s="77">
        <v>2</v>
      </c>
      <c r="K2029" s="92"/>
    </row>
    <row r="2030" spans="1:11" ht="20" x14ac:dyDescent="0.25">
      <c r="A2030" s="14" t="s">
        <v>3026</v>
      </c>
      <c r="B2030" s="14">
        <v>5125002728</v>
      </c>
      <c r="C2030" s="14">
        <v>20250284</v>
      </c>
      <c r="D2030" s="16">
        <v>46087</v>
      </c>
      <c r="E2030" s="16"/>
      <c r="F2030" s="14" t="s">
        <v>3220</v>
      </c>
      <c r="G2030" s="14">
        <v>51654369</v>
      </c>
      <c r="H2030" s="14" t="s">
        <v>3221</v>
      </c>
      <c r="I2030" s="15">
        <v>861.6</v>
      </c>
      <c r="J2030" s="77">
        <v>2</v>
      </c>
      <c r="K2030" s="92"/>
    </row>
    <row r="2031" spans="1:11" ht="12.5" x14ac:dyDescent="0.25">
      <c r="A2031" s="14" t="s">
        <v>3026</v>
      </c>
      <c r="B2031" s="14">
        <v>5125003355</v>
      </c>
      <c r="C2031" s="14">
        <v>2025045</v>
      </c>
      <c r="D2031" s="16">
        <v>46087</v>
      </c>
      <c r="E2031" s="16"/>
      <c r="F2031" s="14" t="s">
        <v>3461</v>
      </c>
      <c r="G2031" s="14">
        <v>34290087</v>
      </c>
      <c r="H2031" s="14" t="s">
        <v>3462</v>
      </c>
      <c r="I2031" s="15">
        <v>888.6</v>
      </c>
      <c r="J2031" s="77">
        <v>2</v>
      </c>
      <c r="K2031" s="92"/>
    </row>
    <row r="2032" spans="1:11" ht="12.5" x14ac:dyDescent="0.25">
      <c r="A2032" s="14" t="s">
        <v>3026</v>
      </c>
      <c r="B2032" s="14">
        <v>5125002171</v>
      </c>
      <c r="C2032" s="14">
        <v>20251518</v>
      </c>
      <c r="D2032" s="16">
        <v>46087</v>
      </c>
      <c r="E2032" s="16"/>
      <c r="F2032" s="14" t="s">
        <v>3422</v>
      </c>
      <c r="G2032" s="14">
        <v>36531154</v>
      </c>
      <c r="H2032" s="14" t="s">
        <v>3225</v>
      </c>
      <c r="I2032" s="15">
        <v>897</v>
      </c>
      <c r="J2032" s="77">
        <v>2</v>
      </c>
      <c r="K2032" s="92"/>
    </row>
    <row r="2033" spans="1:11" ht="20" x14ac:dyDescent="0.25">
      <c r="A2033" s="14" t="s">
        <v>3026</v>
      </c>
      <c r="B2033" s="14">
        <v>5125002794</v>
      </c>
      <c r="C2033" s="14">
        <v>251064</v>
      </c>
      <c r="D2033" s="16">
        <v>46087</v>
      </c>
      <c r="E2033" s="16"/>
      <c r="F2033" s="14" t="s">
        <v>3402</v>
      </c>
      <c r="G2033" s="14">
        <v>36399906</v>
      </c>
      <c r="H2033" s="14" t="s">
        <v>3186</v>
      </c>
      <c r="I2033" s="15">
        <v>908.4</v>
      </c>
      <c r="J2033" s="77">
        <v>2</v>
      </c>
      <c r="K2033" s="92"/>
    </row>
    <row r="2034" spans="1:11" ht="20" x14ac:dyDescent="0.25">
      <c r="A2034" s="14" t="s">
        <v>3026</v>
      </c>
      <c r="B2034" s="14">
        <v>5125002969</v>
      </c>
      <c r="C2034" s="14">
        <v>1002500316</v>
      </c>
      <c r="D2034" s="16">
        <v>46087</v>
      </c>
      <c r="E2034" s="16"/>
      <c r="F2034" s="14" t="s">
        <v>3433</v>
      </c>
      <c r="G2034" s="14">
        <v>45393222</v>
      </c>
      <c r="H2034" s="14" t="s">
        <v>3118</v>
      </c>
      <c r="I2034" s="15">
        <v>935</v>
      </c>
      <c r="J2034" s="77">
        <v>2</v>
      </c>
      <c r="K2034" s="92"/>
    </row>
    <row r="2035" spans="1:11" ht="20" x14ac:dyDescent="0.25">
      <c r="A2035" s="14" t="s">
        <v>3026</v>
      </c>
      <c r="B2035" s="14">
        <v>5125003114</v>
      </c>
      <c r="C2035" s="14">
        <v>2500139</v>
      </c>
      <c r="D2035" s="16">
        <v>46087</v>
      </c>
      <c r="E2035" s="16"/>
      <c r="F2035" s="14" t="s">
        <v>3377</v>
      </c>
      <c r="G2035" s="14">
        <v>43853854</v>
      </c>
      <c r="H2035" s="14" t="s">
        <v>3378</v>
      </c>
      <c r="I2035" s="15">
        <v>936</v>
      </c>
      <c r="J2035" s="77">
        <v>2</v>
      </c>
      <c r="K2035" s="92"/>
    </row>
    <row r="2036" spans="1:11" ht="20" x14ac:dyDescent="0.25">
      <c r="A2036" s="14" t="s">
        <v>3026</v>
      </c>
      <c r="B2036" s="14">
        <v>5125002786</v>
      </c>
      <c r="C2036" s="14">
        <v>2025108</v>
      </c>
      <c r="D2036" s="16">
        <v>46087</v>
      </c>
      <c r="E2036" s="16"/>
      <c r="F2036" s="14" t="s">
        <v>3373</v>
      </c>
      <c r="G2036" s="14">
        <v>45340919</v>
      </c>
      <c r="H2036" s="14" t="s">
        <v>3374</v>
      </c>
      <c r="I2036" s="15">
        <v>947.53</v>
      </c>
      <c r="J2036" s="77">
        <v>2</v>
      </c>
      <c r="K2036" s="92"/>
    </row>
    <row r="2037" spans="1:11" ht="12.5" x14ac:dyDescent="0.25">
      <c r="A2037" s="14" t="s">
        <v>3026</v>
      </c>
      <c r="B2037" s="14">
        <v>5125002943</v>
      </c>
      <c r="C2037" s="14">
        <v>1025067</v>
      </c>
      <c r="D2037" s="16">
        <v>46087</v>
      </c>
      <c r="E2037" s="16"/>
      <c r="F2037" s="14" t="s">
        <v>3259</v>
      </c>
      <c r="G2037" s="14">
        <v>47846470</v>
      </c>
      <c r="H2037" s="14" t="s">
        <v>3260</v>
      </c>
      <c r="I2037" s="15">
        <v>996.3</v>
      </c>
      <c r="J2037" s="77">
        <v>2</v>
      </c>
      <c r="K2037" s="92"/>
    </row>
    <row r="2038" spans="1:11" ht="12.5" x14ac:dyDescent="0.25">
      <c r="A2038" s="14" t="s">
        <v>3026</v>
      </c>
      <c r="B2038" s="14">
        <v>5125003270</v>
      </c>
      <c r="C2038" s="14">
        <v>250397</v>
      </c>
      <c r="D2038" s="16">
        <v>46087</v>
      </c>
      <c r="E2038" s="16"/>
      <c r="F2038" s="14" t="s">
        <v>3273</v>
      </c>
      <c r="G2038" s="14" t="s">
        <v>3268</v>
      </c>
      <c r="H2038" s="14" t="s">
        <v>3269</v>
      </c>
      <c r="I2038" s="15">
        <v>997.7</v>
      </c>
      <c r="J2038" s="77">
        <v>2</v>
      </c>
      <c r="K2038" s="92"/>
    </row>
    <row r="2039" spans="1:11" ht="12.5" x14ac:dyDescent="0.25">
      <c r="A2039" s="14" t="s">
        <v>3026</v>
      </c>
      <c r="B2039" s="14">
        <v>5125002779</v>
      </c>
      <c r="C2039" s="14">
        <v>2025232</v>
      </c>
      <c r="D2039" s="16">
        <v>46087</v>
      </c>
      <c r="E2039" s="16"/>
      <c r="F2039" s="14" t="s">
        <v>3264</v>
      </c>
      <c r="G2039" s="14">
        <v>44102216</v>
      </c>
      <c r="H2039" s="14" t="s">
        <v>3252</v>
      </c>
      <c r="I2039" s="15">
        <v>998.7</v>
      </c>
      <c r="J2039" s="77">
        <v>2</v>
      </c>
      <c r="K2039" s="92"/>
    </row>
    <row r="2040" spans="1:11" ht="12.5" x14ac:dyDescent="0.25">
      <c r="A2040" s="14" t="s">
        <v>3026</v>
      </c>
      <c r="B2040" s="14">
        <v>5125002522</v>
      </c>
      <c r="C2040" s="14">
        <v>2025169</v>
      </c>
      <c r="D2040" s="16">
        <v>46087</v>
      </c>
      <c r="E2040" s="16"/>
      <c r="F2040" s="14" t="s">
        <v>3253</v>
      </c>
      <c r="G2040" s="14">
        <v>46436570</v>
      </c>
      <c r="H2040" s="14" t="s">
        <v>3254</v>
      </c>
      <c r="I2040" s="15">
        <v>999.38</v>
      </c>
      <c r="J2040" s="77">
        <v>2</v>
      </c>
      <c r="K2040" s="92"/>
    </row>
    <row r="2041" spans="1:11" ht="12.5" x14ac:dyDescent="0.25">
      <c r="A2041" s="14" t="s">
        <v>3026</v>
      </c>
      <c r="B2041" s="14">
        <v>5125002737</v>
      </c>
      <c r="C2041" s="14">
        <v>2025227</v>
      </c>
      <c r="D2041" s="16">
        <v>46087</v>
      </c>
      <c r="E2041" s="16"/>
      <c r="F2041" s="14" t="s">
        <v>3251</v>
      </c>
      <c r="G2041" s="14">
        <v>44102216</v>
      </c>
      <c r="H2041" s="14" t="s">
        <v>3252</v>
      </c>
      <c r="I2041" s="15">
        <v>1000</v>
      </c>
      <c r="J2041" s="77">
        <v>2</v>
      </c>
      <c r="K2041" s="92"/>
    </row>
    <row r="2042" spans="1:11" ht="20" x14ac:dyDescent="0.25">
      <c r="A2042" s="14" t="s">
        <v>3026</v>
      </c>
      <c r="B2042" s="14">
        <v>5125002747</v>
      </c>
      <c r="C2042" s="14">
        <v>250251</v>
      </c>
      <c r="D2042" s="16">
        <v>46087</v>
      </c>
      <c r="E2042" s="16"/>
      <c r="F2042" s="14" t="s">
        <v>3267</v>
      </c>
      <c r="G2042" s="14" t="s">
        <v>3268</v>
      </c>
      <c r="H2042" s="14" t="s">
        <v>3269</v>
      </c>
      <c r="I2042" s="15">
        <v>1000</v>
      </c>
      <c r="J2042" s="77">
        <v>2</v>
      </c>
      <c r="K2042" s="92"/>
    </row>
    <row r="2043" spans="1:11" ht="12.5" x14ac:dyDescent="0.25">
      <c r="A2043" s="14" t="s">
        <v>3026</v>
      </c>
      <c r="B2043" s="14">
        <v>5125003543</v>
      </c>
      <c r="C2043" s="14">
        <v>20252201</v>
      </c>
      <c r="D2043" s="16">
        <v>46087</v>
      </c>
      <c r="E2043" s="16"/>
      <c r="F2043" s="14" t="s">
        <v>3247</v>
      </c>
      <c r="G2043" s="14">
        <v>36513148</v>
      </c>
      <c r="H2043" s="14" t="s">
        <v>3248</v>
      </c>
      <c r="I2043" s="15">
        <v>1002.5</v>
      </c>
      <c r="J2043" s="77">
        <v>2</v>
      </c>
      <c r="K2043" s="92"/>
    </row>
    <row r="2044" spans="1:11" ht="20" x14ac:dyDescent="0.25">
      <c r="A2044" s="14" t="s">
        <v>3026</v>
      </c>
      <c r="B2044" s="14">
        <v>5125002628</v>
      </c>
      <c r="C2044" s="14">
        <v>20250851</v>
      </c>
      <c r="D2044" s="16">
        <v>46087</v>
      </c>
      <c r="E2044" s="16"/>
      <c r="F2044" s="14" t="s">
        <v>3216</v>
      </c>
      <c r="G2044" s="14">
        <v>52943593</v>
      </c>
      <c r="H2044" s="14" t="s">
        <v>3211</v>
      </c>
      <c r="I2044" s="15">
        <v>1045.3699999999999</v>
      </c>
      <c r="J2044" s="77">
        <v>2</v>
      </c>
      <c r="K2044" s="92"/>
    </row>
    <row r="2045" spans="1:11" ht="20" x14ac:dyDescent="0.25">
      <c r="A2045" s="14" t="s">
        <v>3026</v>
      </c>
      <c r="B2045" s="14">
        <v>5125003498</v>
      </c>
      <c r="C2045" s="14">
        <v>20251383</v>
      </c>
      <c r="D2045" s="16">
        <v>46087</v>
      </c>
      <c r="E2045" s="16"/>
      <c r="F2045" s="14" t="s">
        <v>3388</v>
      </c>
      <c r="G2045" s="14" t="s">
        <v>3371</v>
      </c>
      <c r="H2045" s="14" t="s">
        <v>3372</v>
      </c>
      <c r="I2045" s="15">
        <v>1053</v>
      </c>
      <c r="J2045" s="77">
        <v>2</v>
      </c>
      <c r="K2045" s="92"/>
    </row>
    <row r="2046" spans="1:11" ht="20" x14ac:dyDescent="0.25">
      <c r="A2046" s="14" t="s">
        <v>3026</v>
      </c>
      <c r="B2046" s="14">
        <v>5125003323</v>
      </c>
      <c r="C2046" s="14">
        <v>2025257</v>
      </c>
      <c r="D2046" s="16">
        <v>46087</v>
      </c>
      <c r="E2046" s="16"/>
      <c r="F2046" s="14" t="s">
        <v>3431</v>
      </c>
      <c r="G2046" s="14">
        <v>31725457</v>
      </c>
      <c r="H2046" s="14" t="s">
        <v>3262</v>
      </c>
      <c r="I2046" s="15">
        <v>1093</v>
      </c>
      <c r="J2046" s="77">
        <v>2</v>
      </c>
      <c r="K2046" s="92"/>
    </row>
    <row r="2047" spans="1:11" ht="12.5" x14ac:dyDescent="0.25">
      <c r="A2047" s="14" t="s">
        <v>3026</v>
      </c>
      <c r="B2047" s="14">
        <v>5125002959</v>
      </c>
      <c r="C2047" s="14">
        <v>20252129</v>
      </c>
      <c r="D2047" s="16">
        <v>46087</v>
      </c>
      <c r="E2047" s="16"/>
      <c r="F2047" s="14" t="s">
        <v>3432</v>
      </c>
      <c r="G2047" s="14">
        <v>36531154</v>
      </c>
      <c r="H2047" s="14" t="s">
        <v>3225</v>
      </c>
      <c r="I2047" s="15">
        <v>1155.68</v>
      </c>
      <c r="J2047" s="77">
        <v>2</v>
      </c>
      <c r="K2047" s="92"/>
    </row>
    <row r="2048" spans="1:11" ht="20" x14ac:dyDescent="0.25">
      <c r="A2048" s="14" t="s">
        <v>3026</v>
      </c>
      <c r="B2048" s="14">
        <v>5125002491</v>
      </c>
      <c r="C2048" s="14">
        <v>250929</v>
      </c>
      <c r="D2048" s="16">
        <v>46087</v>
      </c>
      <c r="E2048" s="16"/>
      <c r="F2048" s="14" t="s">
        <v>3329</v>
      </c>
      <c r="G2048" s="14">
        <v>51239558</v>
      </c>
      <c r="H2048" s="14" t="s">
        <v>3292</v>
      </c>
      <c r="I2048" s="15">
        <v>1189</v>
      </c>
      <c r="J2048" s="77">
        <v>2</v>
      </c>
      <c r="K2048" s="92"/>
    </row>
    <row r="2049" spans="1:11" ht="12.5" x14ac:dyDescent="0.25">
      <c r="A2049" s="14" t="s">
        <v>3026</v>
      </c>
      <c r="B2049" s="14">
        <v>5125003839</v>
      </c>
      <c r="C2049" s="14">
        <v>2025110025</v>
      </c>
      <c r="D2049" s="16">
        <v>46087</v>
      </c>
      <c r="E2049" s="16"/>
      <c r="F2049" s="14" t="s">
        <v>3457</v>
      </c>
      <c r="G2049" s="14">
        <v>52833674</v>
      </c>
      <c r="H2049" s="14" t="s">
        <v>3458</v>
      </c>
      <c r="I2049" s="15">
        <v>1200</v>
      </c>
      <c r="J2049" s="77">
        <v>2</v>
      </c>
      <c r="K2049" s="92"/>
    </row>
    <row r="2050" spans="1:11" ht="12.5" x14ac:dyDescent="0.25">
      <c r="A2050" s="14" t="s">
        <v>3026</v>
      </c>
      <c r="B2050" s="14">
        <v>5125002602</v>
      </c>
      <c r="C2050" s="14">
        <v>20250346</v>
      </c>
      <c r="D2050" s="16">
        <v>46087</v>
      </c>
      <c r="E2050" s="16"/>
      <c r="F2050" s="14" t="s">
        <v>3440</v>
      </c>
      <c r="G2050" s="14">
        <v>50352342</v>
      </c>
      <c r="H2050" s="14" t="s">
        <v>3441</v>
      </c>
      <c r="I2050" s="15">
        <v>1230</v>
      </c>
      <c r="J2050" s="77">
        <v>2</v>
      </c>
      <c r="K2050" s="92"/>
    </row>
    <row r="2051" spans="1:11" ht="20" x14ac:dyDescent="0.25">
      <c r="A2051" s="14" t="s">
        <v>3026</v>
      </c>
      <c r="B2051" s="14">
        <v>5125002699</v>
      </c>
      <c r="C2051" s="14">
        <v>452025</v>
      </c>
      <c r="D2051" s="16">
        <v>46087</v>
      </c>
      <c r="E2051" s="16"/>
      <c r="F2051" s="14" t="s">
        <v>3391</v>
      </c>
      <c r="G2051" s="14">
        <v>37379411</v>
      </c>
      <c r="H2051" s="14" t="s">
        <v>3384</v>
      </c>
      <c r="I2051" s="15">
        <v>1240</v>
      </c>
      <c r="J2051" s="77">
        <v>2</v>
      </c>
      <c r="K2051" s="92"/>
    </row>
    <row r="2052" spans="1:11" ht="12.5" x14ac:dyDescent="0.25">
      <c r="A2052" s="14" t="s">
        <v>3026</v>
      </c>
      <c r="B2052" s="14">
        <v>5125001969</v>
      </c>
      <c r="C2052" s="14">
        <v>3722501532</v>
      </c>
      <c r="D2052" s="16">
        <v>46087</v>
      </c>
      <c r="E2052" s="16"/>
      <c r="F2052" s="14" t="s">
        <v>3313</v>
      </c>
      <c r="G2052" s="14">
        <v>36396222</v>
      </c>
      <c r="H2052" s="14" t="s">
        <v>3314</v>
      </c>
      <c r="I2052" s="15">
        <v>1335.53</v>
      </c>
      <c r="J2052" s="77">
        <v>2</v>
      </c>
      <c r="K2052" s="92"/>
    </row>
    <row r="2053" spans="1:11" ht="20" x14ac:dyDescent="0.25">
      <c r="A2053" s="14" t="s">
        <v>3026</v>
      </c>
      <c r="B2053" s="14">
        <v>5125003025</v>
      </c>
      <c r="C2053" s="14">
        <v>150569</v>
      </c>
      <c r="D2053" s="16">
        <v>46087</v>
      </c>
      <c r="E2053" s="16"/>
      <c r="F2053" s="14" t="s">
        <v>3218</v>
      </c>
      <c r="G2053" s="14">
        <v>47381817</v>
      </c>
      <c r="H2053" s="14" t="s">
        <v>3194</v>
      </c>
      <c r="I2053" s="15">
        <v>1340</v>
      </c>
      <c r="J2053" s="77">
        <v>2</v>
      </c>
      <c r="K2053" s="92"/>
    </row>
    <row r="2054" spans="1:11" ht="20" x14ac:dyDescent="0.25">
      <c r="A2054" s="14" t="s">
        <v>3026</v>
      </c>
      <c r="B2054" s="14">
        <v>5125003394</v>
      </c>
      <c r="C2054" s="14">
        <v>25400540</v>
      </c>
      <c r="D2054" s="16">
        <v>46087</v>
      </c>
      <c r="E2054" s="16"/>
      <c r="F2054" s="14" t="s">
        <v>3339</v>
      </c>
      <c r="G2054" s="14">
        <v>36534994</v>
      </c>
      <c r="H2054" s="14" t="s">
        <v>3340</v>
      </c>
      <c r="I2054" s="15">
        <v>1348</v>
      </c>
      <c r="J2054" s="77">
        <v>2</v>
      </c>
      <c r="K2054" s="92"/>
    </row>
    <row r="2055" spans="1:11" ht="12.5" x14ac:dyDescent="0.25">
      <c r="A2055" s="14" t="s">
        <v>3026</v>
      </c>
      <c r="B2055" s="14">
        <v>5125003401</v>
      </c>
      <c r="C2055" s="14">
        <v>2501133</v>
      </c>
      <c r="D2055" s="16">
        <v>46087</v>
      </c>
      <c r="E2055" s="16"/>
      <c r="F2055" s="14" t="s">
        <v>3290</v>
      </c>
      <c r="G2055" s="14">
        <v>46347372</v>
      </c>
      <c r="H2055" s="14" t="s">
        <v>3192</v>
      </c>
      <c r="I2055" s="15">
        <v>1400.5</v>
      </c>
      <c r="J2055" s="77">
        <v>2</v>
      </c>
      <c r="K2055" s="92"/>
    </row>
    <row r="2056" spans="1:11" ht="20" x14ac:dyDescent="0.25">
      <c r="A2056" s="14" t="s">
        <v>3026</v>
      </c>
      <c r="B2056" s="14">
        <v>5125002601</v>
      </c>
      <c r="C2056" s="14">
        <v>20251900</v>
      </c>
      <c r="D2056" s="16">
        <v>46087</v>
      </c>
      <c r="E2056" s="16"/>
      <c r="F2056" s="14" t="s">
        <v>3424</v>
      </c>
      <c r="G2056" s="14">
        <v>36531154</v>
      </c>
      <c r="H2056" s="14" t="s">
        <v>3225</v>
      </c>
      <c r="I2056" s="15">
        <v>1417.6</v>
      </c>
      <c r="J2056" s="77">
        <v>2</v>
      </c>
      <c r="K2056" s="92"/>
    </row>
    <row r="2057" spans="1:11" ht="20" x14ac:dyDescent="0.25">
      <c r="A2057" s="14" t="s">
        <v>3026</v>
      </c>
      <c r="B2057" s="14">
        <v>5125002552</v>
      </c>
      <c r="C2057" s="14">
        <v>20250819</v>
      </c>
      <c r="D2057" s="16">
        <v>46087</v>
      </c>
      <c r="E2057" s="16"/>
      <c r="F2057" s="14" t="s">
        <v>3210</v>
      </c>
      <c r="G2057" s="14">
        <v>52943593</v>
      </c>
      <c r="H2057" s="14" t="s">
        <v>3211</v>
      </c>
      <c r="I2057" s="15">
        <v>1441.22</v>
      </c>
      <c r="J2057" s="77">
        <v>2</v>
      </c>
      <c r="K2057" s="92"/>
    </row>
    <row r="2058" spans="1:11" ht="20" x14ac:dyDescent="0.25">
      <c r="A2058" s="14" t="s">
        <v>3026</v>
      </c>
      <c r="B2058" s="14">
        <v>5125002884</v>
      </c>
      <c r="C2058" s="14">
        <v>20251323</v>
      </c>
      <c r="D2058" s="16">
        <v>46087</v>
      </c>
      <c r="E2058" s="16"/>
      <c r="F2058" s="14" t="s">
        <v>3370</v>
      </c>
      <c r="G2058" s="14" t="s">
        <v>3371</v>
      </c>
      <c r="H2058" s="14" t="s">
        <v>3372</v>
      </c>
      <c r="I2058" s="15">
        <v>1447</v>
      </c>
      <c r="J2058" s="77">
        <v>2</v>
      </c>
      <c r="K2058" s="92"/>
    </row>
    <row r="2059" spans="1:11" ht="12.5" x14ac:dyDescent="0.25">
      <c r="A2059" s="14" t="s">
        <v>3026</v>
      </c>
      <c r="B2059" s="14">
        <v>5125003528</v>
      </c>
      <c r="C2059" s="14">
        <v>502025</v>
      </c>
      <c r="D2059" s="16">
        <v>46087</v>
      </c>
      <c r="E2059" s="16"/>
      <c r="F2059" s="14" t="s">
        <v>3389</v>
      </c>
      <c r="G2059" s="14">
        <v>33275441</v>
      </c>
      <c r="H2059" s="14" t="s">
        <v>3336</v>
      </c>
      <c r="I2059" s="15">
        <v>1464</v>
      </c>
      <c r="J2059" s="77">
        <v>2</v>
      </c>
      <c r="K2059" s="92"/>
    </row>
    <row r="2060" spans="1:11" ht="12.5" x14ac:dyDescent="0.25">
      <c r="A2060" s="14" t="s">
        <v>3026</v>
      </c>
      <c r="B2060" s="14">
        <v>5125003126</v>
      </c>
      <c r="C2060" s="14">
        <v>422025</v>
      </c>
      <c r="D2060" s="16">
        <v>46087</v>
      </c>
      <c r="E2060" s="16"/>
      <c r="F2060" s="14" t="s">
        <v>3382</v>
      </c>
      <c r="G2060" s="14">
        <v>33275441</v>
      </c>
      <c r="H2060" s="14" t="s">
        <v>3336</v>
      </c>
      <c r="I2060" s="15">
        <v>1484.6</v>
      </c>
      <c r="J2060" s="77">
        <v>2</v>
      </c>
      <c r="K2060" s="92"/>
    </row>
    <row r="2061" spans="1:11" ht="12.5" x14ac:dyDescent="0.25">
      <c r="A2061" s="14" t="s">
        <v>3026</v>
      </c>
      <c r="B2061" s="14">
        <v>5125002988</v>
      </c>
      <c r="C2061" s="14">
        <v>20252143</v>
      </c>
      <c r="D2061" s="16">
        <v>46087</v>
      </c>
      <c r="E2061" s="16"/>
      <c r="F2061" s="14" t="s">
        <v>3235</v>
      </c>
      <c r="G2061" s="14">
        <v>36531154</v>
      </c>
      <c r="H2061" s="14" t="s">
        <v>3225</v>
      </c>
      <c r="I2061" s="15">
        <v>1499.4</v>
      </c>
      <c r="J2061" s="77">
        <v>2</v>
      </c>
      <c r="K2061" s="92"/>
    </row>
    <row r="2062" spans="1:11" ht="12.5" x14ac:dyDescent="0.25">
      <c r="A2062" s="14" t="s">
        <v>3026</v>
      </c>
      <c r="B2062" s="14">
        <v>5125002603</v>
      </c>
      <c r="C2062" s="14">
        <v>250100032</v>
      </c>
      <c r="D2062" s="16">
        <v>46087</v>
      </c>
      <c r="E2062" s="16"/>
      <c r="F2062" s="14" t="s">
        <v>3453</v>
      </c>
      <c r="G2062" s="14">
        <v>53005783</v>
      </c>
      <c r="H2062" s="14" t="s">
        <v>3362</v>
      </c>
      <c r="I2062" s="15">
        <v>1500</v>
      </c>
      <c r="J2062" s="77">
        <v>2</v>
      </c>
      <c r="K2062" s="92"/>
    </row>
    <row r="2063" spans="1:11" ht="12.5" x14ac:dyDescent="0.25">
      <c r="A2063" s="14" t="s">
        <v>3026</v>
      </c>
      <c r="B2063" s="14">
        <v>5125002612</v>
      </c>
      <c r="C2063" s="14">
        <v>250031</v>
      </c>
      <c r="D2063" s="16">
        <v>46087</v>
      </c>
      <c r="E2063" s="16"/>
      <c r="F2063" s="14" t="s">
        <v>3276</v>
      </c>
      <c r="G2063" s="14">
        <v>44501218</v>
      </c>
      <c r="H2063" s="14" t="s">
        <v>3277</v>
      </c>
      <c r="I2063" s="15">
        <v>1547</v>
      </c>
      <c r="J2063" s="77">
        <v>2</v>
      </c>
      <c r="K2063" s="92"/>
    </row>
    <row r="2064" spans="1:11" ht="12.5" x14ac:dyDescent="0.25">
      <c r="A2064" s="14" t="s">
        <v>3026</v>
      </c>
      <c r="B2064" s="14">
        <v>5125002658</v>
      </c>
      <c r="C2064" s="14">
        <v>2025198</v>
      </c>
      <c r="D2064" s="16">
        <v>46087</v>
      </c>
      <c r="E2064" s="16"/>
      <c r="F2064" s="14" t="s">
        <v>3333</v>
      </c>
      <c r="G2064" s="14">
        <v>44742533</v>
      </c>
      <c r="H2064" s="14" t="s">
        <v>3334</v>
      </c>
      <c r="I2064" s="15">
        <v>1607</v>
      </c>
      <c r="J2064" s="77">
        <v>2</v>
      </c>
      <c r="K2064" s="92"/>
    </row>
    <row r="2065" spans="1:11" ht="12.5" x14ac:dyDescent="0.25">
      <c r="A2065" s="14" t="s">
        <v>3026</v>
      </c>
      <c r="B2065" s="14">
        <v>5125003056</v>
      </c>
      <c r="C2065" s="14">
        <v>2501294</v>
      </c>
      <c r="D2065" s="16">
        <v>46087</v>
      </c>
      <c r="E2065" s="16"/>
      <c r="F2065" s="14" t="s">
        <v>3327</v>
      </c>
      <c r="G2065" s="14">
        <v>36370053</v>
      </c>
      <c r="H2065" s="14" t="s">
        <v>3328</v>
      </c>
      <c r="I2065" s="15">
        <v>1613.55</v>
      </c>
      <c r="J2065" s="77">
        <v>2</v>
      </c>
      <c r="K2065" s="92"/>
    </row>
    <row r="2066" spans="1:11" ht="20" x14ac:dyDescent="0.25">
      <c r="A2066" s="14" t="s">
        <v>3026</v>
      </c>
      <c r="B2066" s="14">
        <v>5125002748</v>
      </c>
      <c r="C2066" s="14">
        <v>250252</v>
      </c>
      <c r="D2066" s="16">
        <v>46087</v>
      </c>
      <c r="E2066" s="16"/>
      <c r="F2066" s="14" t="s">
        <v>3300</v>
      </c>
      <c r="G2066" s="14" t="s">
        <v>3268</v>
      </c>
      <c r="H2066" s="14" t="s">
        <v>3269</v>
      </c>
      <c r="I2066" s="15">
        <v>1618</v>
      </c>
      <c r="J2066" s="77">
        <v>2</v>
      </c>
      <c r="K2066" s="92"/>
    </row>
    <row r="2067" spans="1:11" ht="20" x14ac:dyDescent="0.25">
      <c r="A2067" s="14" t="s">
        <v>3026</v>
      </c>
      <c r="B2067" s="14">
        <v>5125003774</v>
      </c>
      <c r="C2067" s="14">
        <v>1002500420</v>
      </c>
      <c r="D2067" s="16">
        <v>46087</v>
      </c>
      <c r="E2067" s="16"/>
      <c r="F2067" s="14" t="s">
        <v>3404</v>
      </c>
      <c r="G2067" s="14">
        <v>45393222</v>
      </c>
      <c r="H2067" s="14" t="s">
        <v>3118</v>
      </c>
      <c r="I2067" s="15">
        <v>1660</v>
      </c>
      <c r="J2067" s="77">
        <v>2</v>
      </c>
      <c r="K2067" s="92"/>
    </row>
    <row r="2068" spans="1:11" ht="20" x14ac:dyDescent="0.25">
      <c r="A2068" s="14" t="s">
        <v>3026</v>
      </c>
      <c r="B2068" s="14">
        <v>5125002944</v>
      </c>
      <c r="C2068" s="14">
        <v>20252110</v>
      </c>
      <c r="D2068" s="16">
        <v>46087</v>
      </c>
      <c r="E2068" s="16"/>
      <c r="F2068" s="14" t="s">
        <v>3224</v>
      </c>
      <c r="G2068" s="14">
        <v>36531154</v>
      </c>
      <c r="H2068" s="14" t="s">
        <v>3225</v>
      </c>
      <c r="I2068" s="15">
        <v>1678.6</v>
      </c>
      <c r="J2068" s="77">
        <v>2</v>
      </c>
      <c r="K2068" s="92"/>
    </row>
    <row r="2069" spans="1:11" ht="12.5" x14ac:dyDescent="0.25">
      <c r="A2069" s="14" t="s">
        <v>3026</v>
      </c>
      <c r="B2069" s="14">
        <v>5125003291</v>
      </c>
      <c r="C2069" s="14">
        <v>202514</v>
      </c>
      <c r="D2069" s="16">
        <v>46087</v>
      </c>
      <c r="E2069" s="16"/>
      <c r="F2069" s="14" t="s">
        <v>3451</v>
      </c>
      <c r="G2069" s="14">
        <v>42377315</v>
      </c>
      <c r="H2069" s="14" t="s">
        <v>3452</v>
      </c>
      <c r="I2069" s="15">
        <v>1700</v>
      </c>
      <c r="J2069" s="77">
        <v>2</v>
      </c>
      <c r="K2069" s="92"/>
    </row>
    <row r="2070" spans="1:11" ht="12.5" x14ac:dyDescent="0.25">
      <c r="A2070" s="14" t="s">
        <v>3026</v>
      </c>
      <c r="B2070" s="14">
        <v>5125002810</v>
      </c>
      <c r="C2070" s="14">
        <v>2025123</v>
      </c>
      <c r="D2070" s="16">
        <v>46087</v>
      </c>
      <c r="E2070" s="16"/>
      <c r="F2070" s="14" t="s">
        <v>3459</v>
      </c>
      <c r="G2070" s="14">
        <v>35374578</v>
      </c>
      <c r="H2070" s="14" t="s">
        <v>3460</v>
      </c>
      <c r="I2070" s="15">
        <v>1703</v>
      </c>
      <c r="J2070" s="77">
        <v>2</v>
      </c>
      <c r="K2070" s="92"/>
    </row>
    <row r="2071" spans="1:11" ht="20" x14ac:dyDescent="0.25">
      <c r="A2071" s="14" t="s">
        <v>3026</v>
      </c>
      <c r="B2071" s="14">
        <v>5125002355</v>
      </c>
      <c r="C2071" s="14">
        <v>62025</v>
      </c>
      <c r="D2071" s="16">
        <v>46087</v>
      </c>
      <c r="E2071" s="16"/>
      <c r="F2071" s="14" t="s">
        <v>3352</v>
      </c>
      <c r="G2071" s="14">
        <v>31783619</v>
      </c>
      <c r="H2071" s="14" t="s">
        <v>3353</v>
      </c>
      <c r="I2071" s="15">
        <v>1800</v>
      </c>
      <c r="J2071" s="77">
        <v>2</v>
      </c>
      <c r="K2071" s="92"/>
    </row>
    <row r="2072" spans="1:11" ht="12.5" x14ac:dyDescent="0.25">
      <c r="A2072" s="14" t="s">
        <v>3026</v>
      </c>
      <c r="B2072" s="14">
        <v>5125002500</v>
      </c>
      <c r="C2072" s="14">
        <v>2500863</v>
      </c>
      <c r="D2072" s="16">
        <v>46087</v>
      </c>
      <c r="E2072" s="16"/>
      <c r="F2072" s="14" t="s">
        <v>3301</v>
      </c>
      <c r="G2072" s="14">
        <v>46347372</v>
      </c>
      <c r="H2072" s="14" t="s">
        <v>3192</v>
      </c>
      <c r="I2072" s="15">
        <v>1807.9</v>
      </c>
      <c r="J2072" s="77">
        <v>2</v>
      </c>
      <c r="K2072" s="92"/>
    </row>
    <row r="2073" spans="1:11" ht="20" x14ac:dyDescent="0.25">
      <c r="A2073" s="14" t="s">
        <v>3026</v>
      </c>
      <c r="B2073" s="14">
        <v>5125003055</v>
      </c>
      <c r="C2073" s="14">
        <v>25100104</v>
      </c>
      <c r="D2073" s="16">
        <v>46087</v>
      </c>
      <c r="E2073" s="16"/>
      <c r="F2073" s="14" t="s">
        <v>3236</v>
      </c>
      <c r="G2073" s="14" t="s">
        <v>3237</v>
      </c>
      <c r="H2073" s="14" t="s">
        <v>3238</v>
      </c>
      <c r="I2073" s="15">
        <v>1820.74</v>
      </c>
      <c r="J2073" s="77">
        <v>2</v>
      </c>
      <c r="K2073" s="92"/>
    </row>
    <row r="2074" spans="1:11" ht="20" x14ac:dyDescent="0.25">
      <c r="A2074" s="14" t="s">
        <v>3026</v>
      </c>
      <c r="B2074" s="14">
        <v>5125002509</v>
      </c>
      <c r="C2074" s="14">
        <v>250993</v>
      </c>
      <c r="D2074" s="16">
        <v>46087</v>
      </c>
      <c r="E2074" s="16"/>
      <c r="F2074" s="14" t="s">
        <v>3291</v>
      </c>
      <c r="G2074" s="14">
        <v>51239558</v>
      </c>
      <c r="H2074" s="14" t="s">
        <v>3292</v>
      </c>
      <c r="I2074" s="15">
        <v>1828.02</v>
      </c>
      <c r="J2074" s="77">
        <v>2</v>
      </c>
      <c r="K2074" s="92"/>
    </row>
    <row r="2075" spans="1:11" ht="20" x14ac:dyDescent="0.25">
      <c r="A2075" s="14" t="s">
        <v>3026</v>
      </c>
      <c r="B2075" s="14">
        <v>5125002376</v>
      </c>
      <c r="C2075" s="14">
        <v>2411025</v>
      </c>
      <c r="D2075" s="16">
        <v>46087</v>
      </c>
      <c r="E2075" s="16"/>
      <c r="F2075" s="14" t="s">
        <v>3234</v>
      </c>
      <c r="G2075" s="14">
        <v>56000910</v>
      </c>
      <c r="H2075" s="14" t="s">
        <v>3207</v>
      </c>
      <c r="I2075" s="15">
        <v>1828.4</v>
      </c>
      <c r="J2075" s="77">
        <v>2</v>
      </c>
      <c r="K2075" s="92"/>
    </row>
    <row r="2076" spans="1:11" ht="12.5" x14ac:dyDescent="0.25">
      <c r="A2076" s="14" t="s">
        <v>3026</v>
      </c>
      <c r="B2076" s="14">
        <v>5125001666</v>
      </c>
      <c r="C2076" s="14">
        <v>20251212</v>
      </c>
      <c r="D2076" s="16">
        <v>46087</v>
      </c>
      <c r="E2076" s="16"/>
      <c r="F2076" s="14" t="s">
        <v>3456</v>
      </c>
      <c r="G2076" s="14">
        <v>36531154</v>
      </c>
      <c r="H2076" s="14" t="s">
        <v>3225</v>
      </c>
      <c r="I2076" s="15">
        <v>1850</v>
      </c>
      <c r="J2076" s="77">
        <v>2</v>
      </c>
      <c r="K2076" s="92"/>
    </row>
    <row r="2077" spans="1:11" ht="20" x14ac:dyDescent="0.25">
      <c r="A2077" s="14" t="s">
        <v>3026</v>
      </c>
      <c r="B2077" s="14">
        <v>5125002797</v>
      </c>
      <c r="C2077" s="14">
        <v>25253</v>
      </c>
      <c r="D2077" s="16">
        <v>46087</v>
      </c>
      <c r="E2077" s="16"/>
      <c r="F2077" s="14" t="s">
        <v>3239</v>
      </c>
      <c r="G2077" s="14" t="s">
        <v>3240</v>
      </c>
      <c r="H2077" s="14" t="s">
        <v>3241</v>
      </c>
      <c r="I2077" s="15">
        <v>1900</v>
      </c>
      <c r="J2077" s="77">
        <v>2</v>
      </c>
      <c r="K2077" s="92"/>
    </row>
    <row r="2078" spans="1:11" ht="12.5" x14ac:dyDescent="0.25">
      <c r="A2078" s="14" t="s">
        <v>3026</v>
      </c>
      <c r="B2078" s="14">
        <v>5125003125</v>
      </c>
      <c r="C2078" s="14">
        <v>325136</v>
      </c>
      <c r="D2078" s="16">
        <v>46087</v>
      </c>
      <c r="E2078" s="16"/>
      <c r="F2078" s="14" t="s">
        <v>3217</v>
      </c>
      <c r="G2078" s="14">
        <v>36740594</v>
      </c>
      <c r="H2078" s="14" t="s">
        <v>3215</v>
      </c>
      <c r="I2078" s="15">
        <v>1968</v>
      </c>
      <c r="J2078" s="77">
        <v>2</v>
      </c>
      <c r="K2078" s="92"/>
    </row>
    <row r="2079" spans="1:11" ht="20" x14ac:dyDescent="0.25">
      <c r="A2079" s="14" t="s">
        <v>3026</v>
      </c>
      <c r="B2079" s="14">
        <v>5125003229</v>
      </c>
      <c r="C2079" s="14">
        <v>251243</v>
      </c>
      <c r="D2079" s="16">
        <v>46087</v>
      </c>
      <c r="E2079" s="16"/>
      <c r="F2079" s="14" t="s">
        <v>3255</v>
      </c>
      <c r="G2079" s="14">
        <v>36399906</v>
      </c>
      <c r="H2079" s="14" t="s">
        <v>3186</v>
      </c>
      <c r="I2079" s="15">
        <v>1999.5</v>
      </c>
      <c r="J2079" s="77">
        <v>2</v>
      </c>
      <c r="K2079" s="92"/>
    </row>
    <row r="2080" spans="1:11" ht="20" x14ac:dyDescent="0.25">
      <c r="A2080" s="14" t="s">
        <v>3026</v>
      </c>
      <c r="B2080" s="14">
        <v>5125003290</v>
      </c>
      <c r="C2080" s="14">
        <v>362025</v>
      </c>
      <c r="D2080" s="16">
        <v>46087</v>
      </c>
      <c r="E2080" s="16"/>
      <c r="F2080" s="14" t="s">
        <v>3244</v>
      </c>
      <c r="G2080" s="14">
        <v>47788224</v>
      </c>
      <c r="H2080" s="14" t="s">
        <v>3213</v>
      </c>
      <c r="I2080" s="15">
        <v>1999.98</v>
      </c>
      <c r="J2080" s="77">
        <v>2</v>
      </c>
      <c r="K2080" s="92"/>
    </row>
    <row r="2081" spans="1:11" ht="20" x14ac:dyDescent="0.25">
      <c r="A2081" s="14" t="s">
        <v>3026</v>
      </c>
      <c r="B2081" s="14">
        <v>5125002521</v>
      </c>
      <c r="C2081" s="14">
        <v>250218</v>
      </c>
      <c r="D2081" s="16">
        <v>46087</v>
      </c>
      <c r="E2081" s="16"/>
      <c r="F2081" s="14" t="s">
        <v>3270</v>
      </c>
      <c r="G2081" s="14" t="s">
        <v>3268</v>
      </c>
      <c r="H2081" s="14" t="s">
        <v>3269</v>
      </c>
      <c r="I2081" s="15">
        <v>2000</v>
      </c>
      <c r="J2081" s="77">
        <v>2</v>
      </c>
      <c r="K2081" s="92"/>
    </row>
    <row r="2082" spans="1:11" ht="20" x14ac:dyDescent="0.25">
      <c r="A2082" s="14" t="s">
        <v>3026</v>
      </c>
      <c r="B2082" s="14">
        <v>5125002554</v>
      </c>
      <c r="C2082" s="14">
        <v>2025063</v>
      </c>
      <c r="D2082" s="16">
        <v>46087</v>
      </c>
      <c r="E2082" s="16"/>
      <c r="F2082" s="14" t="s">
        <v>3245</v>
      </c>
      <c r="G2082" s="14">
        <v>37582704</v>
      </c>
      <c r="H2082" s="14" t="s">
        <v>3246</v>
      </c>
      <c r="I2082" s="15">
        <v>2029.5</v>
      </c>
      <c r="J2082" s="77">
        <v>2</v>
      </c>
      <c r="K2082" s="92"/>
    </row>
    <row r="2083" spans="1:11" ht="12.5" x14ac:dyDescent="0.25">
      <c r="A2083" s="14" t="s">
        <v>3026</v>
      </c>
      <c r="B2083" s="14">
        <v>5125002947</v>
      </c>
      <c r="C2083" s="14">
        <v>325119</v>
      </c>
      <c r="D2083" s="16">
        <v>46087</v>
      </c>
      <c r="E2083" s="16"/>
      <c r="F2083" s="14" t="s">
        <v>3214</v>
      </c>
      <c r="G2083" s="14">
        <v>36740594</v>
      </c>
      <c r="H2083" s="14" t="s">
        <v>3215</v>
      </c>
      <c r="I2083" s="15">
        <v>2066.4</v>
      </c>
      <c r="J2083" s="77">
        <v>2</v>
      </c>
      <c r="K2083" s="92"/>
    </row>
    <row r="2084" spans="1:11" ht="20" x14ac:dyDescent="0.25">
      <c r="A2084" s="14" t="s">
        <v>3026</v>
      </c>
      <c r="B2084" s="14">
        <v>5125002674</v>
      </c>
      <c r="C2084" s="14">
        <v>4425061</v>
      </c>
      <c r="D2084" s="16">
        <v>46087</v>
      </c>
      <c r="E2084" s="16"/>
      <c r="F2084" s="14" t="s">
        <v>3397</v>
      </c>
      <c r="G2084" s="14">
        <v>47578009</v>
      </c>
      <c r="H2084" s="14" t="s">
        <v>3398</v>
      </c>
      <c r="I2084" s="15">
        <v>2067.4499999999998</v>
      </c>
      <c r="J2084" s="77">
        <v>2</v>
      </c>
      <c r="K2084" s="92"/>
    </row>
    <row r="2085" spans="1:11" ht="20" x14ac:dyDescent="0.25">
      <c r="A2085" s="14" t="s">
        <v>3026</v>
      </c>
      <c r="B2085" s="14">
        <v>5125002380</v>
      </c>
      <c r="C2085" s="14">
        <v>2025215</v>
      </c>
      <c r="D2085" s="16">
        <v>46087</v>
      </c>
      <c r="E2085" s="16"/>
      <c r="F2085" s="14" t="s">
        <v>3349</v>
      </c>
      <c r="G2085" s="14">
        <v>36044440</v>
      </c>
      <c r="H2085" s="14" t="s">
        <v>3350</v>
      </c>
      <c r="I2085" s="15">
        <v>2111.17</v>
      </c>
      <c r="J2085" s="77">
        <v>2</v>
      </c>
      <c r="K2085" s="92"/>
    </row>
    <row r="2086" spans="1:11" ht="20" x14ac:dyDescent="0.25">
      <c r="A2086" s="14" t="s">
        <v>3026</v>
      </c>
      <c r="B2086" s="14">
        <v>5125002634</v>
      </c>
      <c r="C2086" s="14">
        <v>20250429</v>
      </c>
      <c r="D2086" s="16">
        <v>46087</v>
      </c>
      <c r="E2086" s="16"/>
      <c r="F2086" s="14" t="s">
        <v>3287</v>
      </c>
      <c r="G2086" s="14">
        <v>43790941</v>
      </c>
      <c r="H2086" s="14" t="s">
        <v>3288</v>
      </c>
      <c r="I2086" s="15">
        <v>2177.1</v>
      </c>
      <c r="J2086" s="77">
        <v>2</v>
      </c>
      <c r="K2086" s="92"/>
    </row>
    <row r="2087" spans="1:11" ht="20" x14ac:dyDescent="0.25">
      <c r="A2087" s="14" t="s">
        <v>3026</v>
      </c>
      <c r="B2087" s="14">
        <v>5125002512</v>
      </c>
      <c r="C2087" s="14">
        <v>3250004636</v>
      </c>
      <c r="D2087" s="16">
        <v>46087</v>
      </c>
      <c r="E2087" s="16"/>
      <c r="F2087" s="14" t="s">
        <v>3352</v>
      </c>
      <c r="G2087" s="14" t="s">
        <v>3354</v>
      </c>
      <c r="H2087" s="14" t="s">
        <v>3355</v>
      </c>
      <c r="I2087" s="15">
        <v>2250</v>
      </c>
      <c r="J2087" s="77">
        <v>2</v>
      </c>
      <c r="K2087" s="92"/>
    </row>
    <row r="2088" spans="1:11" ht="20" x14ac:dyDescent="0.25">
      <c r="A2088" s="14" t="s">
        <v>3026</v>
      </c>
      <c r="B2088" s="14">
        <v>5125002588</v>
      </c>
      <c r="C2088" s="14">
        <v>202517</v>
      </c>
      <c r="D2088" s="16">
        <v>46087</v>
      </c>
      <c r="E2088" s="16"/>
      <c r="F2088" s="14" t="s">
        <v>3449</v>
      </c>
      <c r="G2088" s="14">
        <v>36465551</v>
      </c>
      <c r="H2088" s="14" t="s">
        <v>3450</v>
      </c>
      <c r="I2088" s="15">
        <v>2260.9899999999998</v>
      </c>
      <c r="J2088" s="77">
        <v>2</v>
      </c>
      <c r="K2088" s="92"/>
    </row>
    <row r="2089" spans="1:11" ht="12.5" x14ac:dyDescent="0.25">
      <c r="A2089" s="14" t="s">
        <v>3026</v>
      </c>
      <c r="B2089" s="14">
        <v>5125002564</v>
      </c>
      <c r="C2089" s="14">
        <v>250998</v>
      </c>
      <c r="D2089" s="16">
        <v>46087</v>
      </c>
      <c r="E2089" s="16"/>
      <c r="F2089" s="14" t="s">
        <v>3448</v>
      </c>
      <c r="G2089" s="14">
        <v>36399906</v>
      </c>
      <c r="H2089" s="14" t="s">
        <v>3186</v>
      </c>
      <c r="I2089" s="15">
        <v>2292.4499999999998</v>
      </c>
      <c r="J2089" s="77">
        <v>2</v>
      </c>
      <c r="K2089" s="92"/>
    </row>
    <row r="2090" spans="1:11" ht="20" x14ac:dyDescent="0.25">
      <c r="A2090" s="14" t="s">
        <v>3026</v>
      </c>
      <c r="B2090" s="14">
        <v>5125002241</v>
      </c>
      <c r="C2090" s="14">
        <v>2500858</v>
      </c>
      <c r="D2090" s="16">
        <v>46087</v>
      </c>
      <c r="E2090" s="16"/>
      <c r="F2090" s="14" t="s">
        <v>3438</v>
      </c>
      <c r="G2090" s="14">
        <v>46347372</v>
      </c>
      <c r="H2090" s="14" t="s">
        <v>3192</v>
      </c>
      <c r="I2090" s="15">
        <v>2300</v>
      </c>
      <c r="J2090" s="77">
        <v>2</v>
      </c>
      <c r="K2090" s="92"/>
    </row>
    <row r="2091" spans="1:11" ht="20" x14ac:dyDescent="0.25">
      <c r="A2091" s="14" t="s">
        <v>3026</v>
      </c>
      <c r="B2091" s="14">
        <v>5125002872</v>
      </c>
      <c r="C2091" s="14">
        <v>2025252</v>
      </c>
      <c r="D2091" s="16">
        <v>46087</v>
      </c>
      <c r="E2091" s="16"/>
      <c r="F2091" s="14" t="s">
        <v>3367</v>
      </c>
      <c r="G2091" s="14">
        <v>36044440</v>
      </c>
      <c r="H2091" s="14" t="s">
        <v>3350</v>
      </c>
      <c r="I2091" s="15">
        <v>2308.1</v>
      </c>
      <c r="J2091" s="77">
        <v>2</v>
      </c>
      <c r="K2091" s="92"/>
    </row>
    <row r="2092" spans="1:11" ht="20" x14ac:dyDescent="0.25">
      <c r="A2092" s="14" t="s">
        <v>3026</v>
      </c>
      <c r="B2092" s="14">
        <v>5125003251</v>
      </c>
      <c r="C2092" s="14">
        <v>20251364</v>
      </c>
      <c r="D2092" s="16">
        <v>46087</v>
      </c>
      <c r="E2092" s="16"/>
      <c r="F2092" s="14" t="s">
        <v>3388</v>
      </c>
      <c r="G2092" s="14" t="s">
        <v>3371</v>
      </c>
      <c r="H2092" s="14" t="s">
        <v>3372</v>
      </c>
      <c r="I2092" s="15">
        <v>2315</v>
      </c>
      <c r="J2092" s="77">
        <v>2</v>
      </c>
      <c r="K2092" s="92"/>
    </row>
    <row r="2093" spans="1:11" ht="12.5" x14ac:dyDescent="0.25">
      <c r="A2093" s="14" t="s">
        <v>3026</v>
      </c>
      <c r="B2093" s="14">
        <v>5125002736</v>
      </c>
      <c r="C2093" s="14">
        <v>20251972</v>
      </c>
      <c r="D2093" s="16">
        <v>46087</v>
      </c>
      <c r="E2093" s="16"/>
      <c r="F2093" s="14" t="s">
        <v>3309</v>
      </c>
      <c r="G2093" s="14">
        <v>36531154</v>
      </c>
      <c r="H2093" s="14" t="s">
        <v>3225</v>
      </c>
      <c r="I2093" s="15">
        <v>2350</v>
      </c>
      <c r="J2093" s="77">
        <v>2</v>
      </c>
      <c r="K2093" s="92"/>
    </row>
    <row r="2094" spans="1:11" ht="12.5" x14ac:dyDescent="0.25">
      <c r="A2094" s="14" t="s">
        <v>3026</v>
      </c>
      <c r="B2094" s="14">
        <v>5125002746</v>
      </c>
      <c r="C2094" s="14">
        <v>250250</v>
      </c>
      <c r="D2094" s="16">
        <v>46087</v>
      </c>
      <c r="E2094" s="16"/>
      <c r="F2094" s="14" t="s">
        <v>3443</v>
      </c>
      <c r="G2094" s="14" t="s">
        <v>3268</v>
      </c>
      <c r="H2094" s="14" t="s">
        <v>3269</v>
      </c>
      <c r="I2094" s="15">
        <v>2350.75</v>
      </c>
      <c r="J2094" s="77">
        <v>2</v>
      </c>
      <c r="K2094" s="92"/>
    </row>
    <row r="2095" spans="1:11" ht="12.5" x14ac:dyDescent="0.25">
      <c r="A2095" s="14" t="s">
        <v>3026</v>
      </c>
      <c r="B2095" s="14">
        <v>5125002218</v>
      </c>
      <c r="C2095" s="14">
        <v>20251346</v>
      </c>
      <c r="D2095" s="16">
        <v>46087</v>
      </c>
      <c r="E2095" s="16"/>
      <c r="F2095" s="14" t="s">
        <v>3410</v>
      </c>
      <c r="G2095" s="14">
        <v>36513148</v>
      </c>
      <c r="H2095" s="14" t="s">
        <v>3248</v>
      </c>
      <c r="I2095" s="15">
        <v>2403.63</v>
      </c>
      <c r="J2095" s="77">
        <v>2</v>
      </c>
      <c r="K2095" s="92"/>
    </row>
    <row r="2096" spans="1:11" ht="20" x14ac:dyDescent="0.25">
      <c r="A2096" s="14" t="s">
        <v>3026</v>
      </c>
      <c r="B2096" s="14">
        <v>5125002390</v>
      </c>
      <c r="C2096" s="14">
        <v>12501200</v>
      </c>
      <c r="D2096" s="16">
        <v>46087</v>
      </c>
      <c r="E2096" s="16"/>
      <c r="F2096" s="14" t="s">
        <v>3226</v>
      </c>
      <c r="G2096" s="14">
        <v>35935448</v>
      </c>
      <c r="H2096" s="14" t="s">
        <v>3227</v>
      </c>
      <c r="I2096" s="15">
        <v>2499.5</v>
      </c>
      <c r="J2096" s="77">
        <v>2</v>
      </c>
      <c r="K2096" s="92"/>
    </row>
    <row r="2097" spans="1:11" ht="20" x14ac:dyDescent="0.25">
      <c r="A2097" s="14" t="s">
        <v>3026</v>
      </c>
      <c r="B2097" s="14">
        <v>5125002523</v>
      </c>
      <c r="C2097" s="14">
        <v>282025</v>
      </c>
      <c r="D2097" s="16">
        <v>46087</v>
      </c>
      <c r="E2097" s="16"/>
      <c r="F2097" s="14" t="s">
        <v>3212</v>
      </c>
      <c r="G2097" s="14">
        <v>47788224</v>
      </c>
      <c r="H2097" s="14" t="s">
        <v>3213</v>
      </c>
      <c r="I2097" s="15">
        <v>2499.7800000000002</v>
      </c>
      <c r="J2097" s="77">
        <v>2</v>
      </c>
      <c r="K2097" s="92"/>
    </row>
    <row r="2098" spans="1:11" ht="20" x14ac:dyDescent="0.25">
      <c r="A2098" s="14" t="s">
        <v>3026</v>
      </c>
      <c r="B2098" s="14">
        <v>5125002203</v>
      </c>
      <c r="C2098" s="14">
        <v>150350</v>
      </c>
      <c r="D2098" s="16">
        <v>46087</v>
      </c>
      <c r="E2098" s="16"/>
      <c r="F2098" s="14" t="s">
        <v>3228</v>
      </c>
      <c r="G2098" s="14">
        <v>47381817</v>
      </c>
      <c r="H2098" s="14" t="s">
        <v>3194</v>
      </c>
      <c r="I2098" s="15">
        <v>2500</v>
      </c>
      <c r="J2098" s="77">
        <v>2</v>
      </c>
      <c r="K2098" s="92"/>
    </row>
    <row r="2099" spans="1:11" ht="20" x14ac:dyDescent="0.25">
      <c r="A2099" s="14" t="s">
        <v>3026</v>
      </c>
      <c r="B2099" s="14">
        <v>5125002976</v>
      </c>
      <c r="C2099" s="14">
        <v>2025278</v>
      </c>
      <c r="D2099" s="16">
        <v>46087</v>
      </c>
      <c r="E2099" s="16"/>
      <c r="F2099" s="14" t="s">
        <v>3229</v>
      </c>
      <c r="G2099" s="14">
        <v>42419123</v>
      </c>
      <c r="H2099" s="14" t="s">
        <v>3230</v>
      </c>
      <c r="I2099" s="15">
        <v>2500</v>
      </c>
      <c r="J2099" s="77">
        <v>2</v>
      </c>
      <c r="K2099" s="92"/>
    </row>
    <row r="2100" spans="1:11" ht="12.5" x14ac:dyDescent="0.25">
      <c r="A2100" s="14" t="s">
        <v>3026</v>
      </c>
      <c r="B2100" s="14">
        <v>5125003389</v>
      </c>
      <c r="C2100" s="14">
        <v>2501085</v>
      </c>
      <c r="D2100" s="16">
        <v>46087</v>
      </c>
      <c r="E2100" s="16"/>
      <c r="F2100" s="14" t="s">
        <v>3316</v>
      </c>
      <c r="G2100" s="14">
        <v>46347372</v>
      </c>
      <c r="H2100" s="14" t="s">
        <v>3192</v>
      </c>
      <c r="I2100" s="15">
        <v>2530</v>
      </c>
      <c r="J2100" s="77">
        <v>2</v>
      </c>
      <c r="K2100" s="92"/>
    </row>
    <row r="2101" spans="1:11" ht="12.5" x14ac:dyDescent="0.25">
      <c r="A2101" s="14" t="s">
        <v>3026</v>
      </c>
      <c r="B2101" s="14">
        <v>5125002883</v>
      </c>
      <c r="C2101" s="14">
        <v>382025</v>
      </c>
      <c r="D2101" s="16">
        <v>46087</v>
      </c>
      <c r="E2101" s="16"/>
      <c r="F2101" s="14" t="s">
        <v>3360</v>
      </c>
      <c r="G2101" s="14">
        <v>33275441</v>
      </c>
      <c r="H2101" s="14" t="s">
        <v>3336</v>
      </c>
      <c r="I2101" s="15">
        <v>2713.5</v>
      </c>
      <c r="J2101" s="77">
        <v>2</v>
      </c>
      <c r="K2101" s="92"/>
    </row>
    <row r="2102" spans="1:11" ht="12.5" x14ac:dyDescent="0.25">
      <c r="A2102" s="14" t="s">
        <v>3026</v>
      </c>
      <c r="B2102" s="14">
        <v>5125002964</v>
      </c>
      <c r="C2102" s="14">
        <v>10250115</v>
      </c>
      <c r="D2102" s="16">
        <v>46087</v>
      </c>
      <c r="E2102" s="16"/>
      <c r="F2102" s="14" t="s">
        <v>3282</v>
      </c>
      <c r="G2102" s="14">
        <v>50959573</v>
      </c>
      <c r="H2102" s="14" t="s">
        <v>3281</v>
      </c>
      <c r="I2102" s="15">
        <v>2791.8</v>
      </c>
      <c r="J2102" s="77">
        <v>2</v>
      </c>
      <c r="K2102" s="92"/>
    </row>
    <row r="2103" spans="1:11" ht="12.5" x14ac:dyDescent="0.25">
      <c r="A2103" s="14" t="s">
        <v>3026</v>
      </c>
      <c r="B2103" s="14">
        <v>5125002961</v>
      </c>
      <c r="C2103" s="14">
        <v>10250102</v>
      </c>
      <c r="D2103" s="16">
        <v>46087</v>
      </c>
      <c r="E2103" s="16"/>
      <c r="F2103" s="14" t="s">
        <v>3280</v>
      </c>
      <c r="G2103" s="14">
        <v>50959573</v>
      </c>
      <c r="H2103" s="14" t="s">
        <v>3281</v>
      </c>
      <c r="I2103" s="15">
        <v>2865.41</v>
      </c>
      <c r="J2103" s="77">
        <v>2</v>
      </c>
      <c r="K2103" s="92"/>
    </row>
    <row r="2104" spans="1:11" ht="20" x14ac:dyDescent="0.25">
      <c r="A2104" s="14" t="s">
        <v>3026</v>
      </c>
      <c r="B2104" s="14">
        <v>5125003068</v>
      </c>
      <c r="C2104" s="14">
        <v>522025</v>
      </c>
      <c r="D2104" s="16">
        <v>46087</v>
      </c>
      <c r="E2104" s="16"/>
      <c r="F2104" s="14" t="s">
        <v>3383</v>
      </c>
      <c r="G2104" s="14">
        <v>37379411</v>
      </c>
      <c r="H2104" s="14" t="s">
        <v>3384</v>
      </c>
      <c r="I2104" s="15">
        <v>2972</v>
      </c>
      <c r="J2104" s="77">
        <v>2</v>
      </c>
      <c r="K2104" s="92"/>
    </row>
    <row r="2105" spans="1:11" ht="20" x14ac:dyDescent="0.25">
      <c r="A2105" s="14" t="s">
        <v>3026</v>
      </c>
      <c r="B2105" s="14">
        <v>5125002983</v>
      </c>
      <c r="C2105" s="14">
        <v>1002500320</v>
      </c>
      <c r="D2105" s="16">
        <v>46087</v>
      </c>
      <c r="E2105" s="16"/>
      <c r="F2105" s="14" t="s">
        <v>3321</v>
      </c>
      <c r="G2105" s="14">
        <v>45393222</v>
      </c>
      <c r="H2105" s="14" t="s">
        <v>3118</v>
      </c>
      <c r="I2105" s="15">
        <v>2992</v>
      </c>
      <c r="J2105" s="77">
        <v>2</v>
      </c>
      <c r="K2105" s="92"/>
    </row>
    <row r="2106" spans="1:11" ht="20" x14ac:dyDescent="0.25">
      <c r="A2106" s="14" t="s">
        <v>3026</v>
      </c>
      <c r="B2106" s="14">
        <v>5125003245</v>
      </c>
      <c r="C2106" s="14">
        <v>20251107</v>
      </c>
      <c r="D2106" s="16">
        <v>46087</v>
      </c>
      <c r="E2106" s="16"/>
      <c r="F2106" s="14" t="s">
        <v>3265</v>
      </c>
      <c r="G2106" s="14">
        <v>48212512</v>
      </c>
      <c r="H2106" s="14" t="s">
        <v>3266</v>
      </c>
      <c r="I2106" s="15">
        <v>2998.8</v>
      </c>
      <c r="J2106" s="77">
        <v>2</v>
      </c>
      <c r="K2106" s="92"/>
    </row>
    <row r="2107" spans="1:11" ht="20" x14ac:dyDescent="0.25">
      <c r="A2107" s="14" t="s">
        <v>3026</v>
      </c>
      <c r="B2107" s="14">
        <v>5125002814</v>
      </c>
      <c r="C2107" s="14">
        <v>20250342</v>
      </c>
      <c r="D2107" s="16">
        <v>46087</v>
      </c>
      <c r="E2107" s="16"/>
      <c r="F2107" s="14" t="s">
        <v>3365</v>
      </c>
      <c r="G2107" s="14">
        <v>47490870</v>
      </c>
      <c r="H2107" s="14" t="s">
        <v>3366</v>
      </c>
      <c r="I2107" s="15">
        <v>3105</v>
      </c>
      <c r="J2107" s="77">
        <v>2</v>
      </c>
      <c r="K2107" s="92"/>
    </row>
    <row r="2108" spans="1:11" ht="12.5" x14ac:dyDescent="0.25">
      <c r="A2108" s="14" t="s">
        <v>3026</v>
      </c>
      <c r="B2108" s="14">
        <v>5125002321</v>
      </c>
      <c r="C2108" s="14">
        <v>2500865</v>
      </c>
      <c r="D2108" s="16">
        <v>46087</v>
      </c>
      <c r="E2108" s="16"/>
      <c r="F2108" s="14" t="s">
        <v>3310</v>
      </c>
      <c r="G2108" s="14">
        <v>46347372</v>
      </c>
      <c r="H2108" s="14" t="s">
        <v>3192</v>
      </c>
      <c r="I2108" s="15">
        <v>3125</v>
      </c>
      <c r="J2108" s="77">
        <v>2</v>
      </c>
      <c r="K2108" s="92"/>
    </row>
    <row r="2109" spans="1:11" ht="20" x14ac:dyDescent="0.25">
      <c r="A2109" s="14" t="s">
        <v>3026</v>
      </c>
      <c r="B2109" s="14">
        <v>5125002398</v>
      </c>
      <c r="C2109" s="14">
        <v>250089</v>
      </c>
      <c r="D2109" s="16">
        <v>46087</v>
      </c>
      <c r="E2109" s="16"/>
      <c r="F2109" s="14" t="s">
        <v>3347</v>
      </c>
      <c r="G2109" s="14">
        <v>34396489</v>
      </c>
      <c r="H2109" s="14" t="s">
        <v>3348</v>
      </c>
      <c r="I2109" s="15">
        <v>3185.7</v>
      </c>
      <c r="J2109" s="77">
        <v>2</v>
      </c>
      <c r="K2109" s="92"/>
    </row>
    <row r="2110" spans="1:11" ht="20" x14ac:dyDescent="0.25">
      <c r="A2110" s="14" t="s">
        <v>3026</v>
      </c>
      <c r="B2110" s="14">
        <v>5125003082</v>
      </c>
      <c r="C2110" s="14">
        <v>2025187</v>
      </c>
      <c r="D2110" s="16">
        <v>46087</v>
      </c>
      <c r="E2110" s="16"/>
      <c r="F2110" s="14" t="s">
        <v>3386</v>
      </c>
      <c r="G2110" s="14">
        <v>35135379</v>
      </c>
      <c r="H2110" s="14" t="s">
        <v>3387</v>
      </c>
      <c r="I2110" s="15">
        <v>3200</v>
      </c>
      <c r="J2110" s="77">
        <v>2</v>
      </c>
      <c r="K2110" s="92"/>
    </row>
    <row r="2111" spans="1:11" ht="20" x14ac:dyDescent="0.25">
      <c r="A2111" s="14" t="s">
        <v>3026</v>
      </c>
      <c r="B2111" s="14">
        <v>5125002553</v>
      </c>
      <c r="C2111" s="14">
        <v>2500930</v>
      </c>
      <c r="D2111" s="16">
        <v>46087</v>
      </c>
      <c r="E2111" s="16"/>
      <c r="F2111" s="14" t="s">
        <v>3312</v>
      </c>
      <c r="G2111" s="14">
        <v>46347372</v>
      </c>
      <c r="H2111" s="14" t="s">
        <v>3192</v>
      </c>
      <c r="I2111" s="15">
        <v>3298.3</v>
      </c>
      <c r="J2111" s="77">
        <v>2</v>
      </c>
      <c r="K2111" s="92"/>
    </row>
    <row r="2112" spans="1:11" ht="12.5" x14ac:dyDescent="0.25">
      <c r="A2112" s="14" t="s">
        <v>3026</v>
      </c>
      <c r="B2112" s="14">
        <v>5125002910</v>
      </c>
      <c r="C2112" s="14">
        <v>25100008</v>
      </c>
      <c r="D2112" s="16">
        <v>46087</v>
      </c>
      <c r="E2112" s="16"/>
      <c r="F2112" s="14" t="s">
        <v>3411</v>
      </c>
      <c r="G2112" s="14" t="s">
        <v>3412</v>
      </c>
      <c r="H2112" s="14" t="s">
        <v>3413</v>
      </c>
      <c r="I2112" s="15">
        <v>3425.69</v>
      </c>
      <c r="J2112" s="77">
        <v>2</v>
      </c>
      <c r="K2112" s="92"/>
    </row>
    <row r="2113" spans="1:11" ht="12.5" x14ac:dyDescent="0.25">
      <c r="A2113" s="14" t="s">
        <v>3026</v>
      </c>
      <c r="B2113" s="14">
        <v>5125002559</v>
      </c>
      <c r="C2113" s="14">
        <v>250100031</v>
      </c>
      <c r="D2113" s="16">
        <v>46087</v>
      </c>
      <c r="E2113" s="16"/>
      <c r="F2113" s="14" t="s">
        <v>3446</v>
      </c>
      <c r="G2113" s="14">
        <v>53005783</v>
      </c>
      <c r="H2113" s="14" t="s">
        <v>3362</v>
      </c>
      <c r="I2113" s="15">
        <v>3443.99</v>
      </c>
      <c r="J2113" s="77">
        <v>2</v>
      </c>
      <c r="K2113" s="92"/>
    </row>
    <row r="2114" spans="1:11" ht="12.5" x14ac:dyDescent="0.25">
      <c r="A2114" s="14" t="s">
        <v>3026</v>
      </c>
      <c r="B2114" s="14">
        <v>5125002206</v>
      </c>
      <c r="C2114" s="14">
        <v>252001882</v>
      </c>
      <c r="D2114" s="16">
        <v>46087</v>
      </c>
      <c r="E2114" s="16"/>
      <c r="F2114" s="14" t="s">
        <v>3307</v>
      </c>
      <c r="G2114" s="14">
        <v>36556858</v>
      </c>
      <c r="H2114" s="14" t="s">
        <v>3308</v>
      </c>
      <c r="I2114" s="15">
        <v>3837.6</v>
      </c>
      <c r="J2114" s="77">
        <v>2</v>
      </c>
      <c r="K2114" s="92"/>
    </row>
    <row r="2115" spans="1:11" ht="20" x14ac:dyDescent="0.25">
      <c r="A2115" s="14" t="s">
        <v>3026</v>
      </c>
      <c r="B2115" s="14">
        <v>5125003585</v>
      </c>
      <c r="C2115" s="14">
        <v>202501</v>
      </c>
      <c r="D2115" s="16">
        <v>46087</v>
      </c>
      <c r="E2115" s="16"/>
      <c r="F2115" s="14" t="s">
        <v>3341</v>
      </c>
      <c r="G2115" s="14">
        <v>31980830</v>
      </c>
      <c r="H2115" s="14" t="s">
        <v>3342</v>
      </c>
      <c r="I2115" s="15">
        <v>4000</v>
      </c>
      <c r="J2115" s="77">
        <v>2</v>
      </c>
      <c r="K2115" s="92"/>
    </row>
    <row r="2116" spans="1:11" ht="12.5" x14ac:dyDescent="0.25">
      <c r="A2116" s="14" t="s">
        <v>3026</v>
      </c>
      <c r="B2116" s="14">
        <v>5125002638</v>
      </c>
      <c r="C2116" s="14">
        <v>2502132</v>
      </c>
      <c r="D2116" s="16">
        <v>46087</v>
      </c>
      <c r="E2116" s="16"/>
      <c r="F2116" s="14" t="s">
        <v>3447</v>
      </c>
      <c r="G2116" s="14">
        <v>34899898</v>
      </c>
      <c r="H2116" s="14" t="s">
        <v>3250</v>
      </c>
      <c r="I2116" s="15">
        <v>4051.4</v>
      </c>
      <c r="J2116" s="77">
        <v>2</v>
      </c>
      <c r="K2116" s="92"/>
    </row>
    <row r="2117" spans="1:11" ht="20" x14ac:dyDescent="0.25">
      <c r="A2117" s="14" t="s">
        <v>3026</v>
      </c>
      <c r="B2117" s="14">
        <v>5125002615</v>
      </c>
      <c r="C2117" s="14">
        <v>1002500288</v>
      </c>
      <c r="D2117" s="16">
        <v>46087</v>
      </c>
      <c r="E2117" s="16"/>
      <c r="F2117" s="14" t="s">
        <v>3306</v>
      </c>
      <c r="G2117" s="14">
        <v>45393222</v>
      </c>
      <c r="H2117" s="14" t="s">
        <v>3118</v>
      </c>
      <c r="I2117" s="15">
        <v>4249</v>
      </c>
      <c r="J2117" s="77">
        <v>2</v>
      </c>
      <c r="K2117" s="92"/>
    </row>
    <row r="2118" spans="1:11" ht="20" x14ac:dyDescent="0.25">
      <c r="A2118" s="14" t="s">
        <v>3026</v>
      </c>
      <c r="B2118" s="14">
        <v>5125002795</v>
      </c>
      <c r="C2118" s="14">
        <v>25000050</v>
      </c>
      <c r="D2118" s="16">
        <v>46087</v>
      </c>
      <c r="E2118" s="16"/>
      <c r="F2118" s="14" t="s">
        <v>3425</v>
      </c>
      <c r="G2118" s="14">
        <v>51777231</v>
      </c>
      <c r="H2118" s="14" t="s">
        <v>3426</v>
      </c>
      <c r="I2118" s="15">
        <v>4300</v>
      </c>
      <c r="J2118" s="77">
        <v>2</v>
      </c>
      <c r="K2118" s="92"/>
    </row>
    <row r="2119" spans="1:11" ht="20" x14ac:dyDescent="0.25">
      <c r="A2119" s="14" t="s">
        <v>3026</v>
      </c>
      <c r="B2119" s="14">
        <v>5125003560</v>
      </c>
      <c r="C2119" s="14">
        <v>2501189</v>
      </c>
      <c r="D2119" s="16">
        <v>46087</v>
      </c>
      <c r="E2119" s="16"/>
      <c r="F2119" s="14" t="s">
        <v>3304</v>
      </c>
      <c r="G2119" s="14">
        <v>46347372</v>
      </c>
      <c r="H2119" s="14" t="s">
        <v>3192</v>
      </c>
      <c r="I2119" s="15">
        <v>4334.6000000000004</v>
      </c>
      <c r="J2119" s="77">
        <v>2</v>
      </c>
      <c r="K2119" s="92"/>
    </row>
    <row r="2120" spans="1:11" ht="12.5" x14ac:dyDescent="0.25">
      <c r="A2120" s="14" t="s">
        <v>3026</v>
      </c>
      <c r="B2120" s="14">
        <v>5125002790</v>
      </c>
      <c r="C2120" s="14">
        <v>250100037</v>
      </c>
      <c r="D2120" s="16">
        <v>46087</v>
      </c>
      <c r="E2120" s="16"/>
      <c r="F2120" s="14" t="s">
        <v>3361</v>
      </c>
      <c r="G2120" s="14">
        <v>53005783</v>
      </c>
      <c r="H2120" s="14" t="s">
        <v>3362</v>
      </c>
      <c r="I2120" s="15">
        <v>4367.47</v>
      </c>
      <c r="J2120" s="77">
        <v>2</v>
      </c>
      <c r="K2120" s="92"/>
    </row>
    <row r="2121" spans="1:11" ht="20" x14ac:dyDescent="0.25">
      <c r="A2121" s="14" t="s">
        <v>3026</v>
      </c>
      <c r="B2121" s="14">
        <v>5125002165</v>
      </c>
      <c r="C2121" s="14">
        <v>20251455</v>
      </c>
      <c r="D2121" s="16">
        <v>46087</v>
      </c>
      <c r="E2121" s="16"/>
      <c r="F2121" s="14" t="s">
        <v>3311</v>
      </c>
      <c r="G2121" s="14">
        <v>36531154</v>
      </c>
      <c r="H2121" s="14" t="s">
        <v>3225</v>
      </c>
      <c r="I2121" s="15">
        <v>4416.3500000000004</v>
      </c>
      <c r="J2121" s="77">
        <v>2</v>
      </c>
      <c r="K2121" s="92"/>
    </row>
    <row r="2122" spans="1:11" ht="12.5" x14ac:dyDescent="0.25">
      <c r="A2122" s="14" t="s">
        <v>3026</v>
      </c>
      <c r="B2122" s="14">
        <v>5125003237</v>
      </c>
      <c r="C2122" s="14">
        <v>1959003217</v>
      </c>
      <c r="D2122" s="16">
        <v>46087</v>
      </c>
      <c r="E2122" s="16"/>
      <c r="F2122" s="14" t="s">
        <v>3295</v>
      </c>
      <c r="G2122" s="14">
        <v>35787201</v>
      </c>
      <c r="H2122" s="14" t="s">
        <v>3124</v>
      </c>
      <c r="I2122" s="15">
        <v>4433</v>
      </c>
      <c r="J2122" s="77">
        <v>2</v>
      </c>
      <c r="K2122" s="92"/>
    </row>
    <row r="2123" spans="1:11" ht="20" x14ac:dyDescent="0.25">
      <c r="A2123" s="14" t="s">
        <v>3026</v>
      </c>
      <c r="B2123" s="14">
        <v>5125003214</v>
      </c>
      <c r="C2123" s="14">
        <v>1020250165</v>
      </c>
      <c r="D2123" s="16">
        <v>46087</v>
      </c>
      <c r="E2123" s="16"/>
      <c r="F2123" s="14" t="s">
        <v>3385</v>
      </c>
      <c r="G2123" s="14">
        <v>50301942</v>
      </c>
      <c r="H2123" s="14" t="s">
        <v>3359</v>
      </c>
      <c r="I2123" s="15">
        <v>4808.84</v>
      </c>
      <c r="J2123" s="77">
        <v>2</v>
      </c>
      <c r="K2123" s="92"/>
    </row>
    <row r="2124" spans="1:11" ht="20" x14ac:dyDescent="0.25">
      <c r="A2124" s="14" t="s">
        <v>3026</v>
      </c>
      <c r="B2124" s="14">
        <v>5125003631</v>
      </c>
      <c r="C2124" s="14">
        <v>2501255</v>
      </c>
      <c r="D2124" s="16">
        <v>46087</v>
      </c>
      <c r="E2124" s="16"/>
      <c r="F2124" s="14" t="s">
        <v>3299</v>
      </c>
      <c r="G2124" s="14">
        <v>46347372</v>
      </c>
      <c r="H2124" s="14" t="s">
        <v>3192</v>
      </c>
      <c r="I2124" s="15">
        <v>4898.6000000000004</v>
      </c>
      <c r="J2124" s="77">
        <v>2</v>
      </c>
      <c r="K2124" s="92"/>
    </row>
    <row r="2125" spans="1:11" ht="12.5" x14ac:dyDescent="0.25">
      <c r="A2125" s="14" t="s">
        <v>3026</v>
      </c>
      <c r="B2125" s="14">
        <v>5125003048</v>
      </c>
      <c r="C2125" s="14">
        <v>1002500321</v>
      </c>
      <c r="D2125" s="16">
        <v>46087</v>
      </c>
      <c r="E2125" s="16"/>
      <c r="F2125" s="14" t="s">
        <v>3223</v>
      </c>
      <c r="G2125" s="14">
        <v>45393222</v>
      </c>
      <c r="H2125" s="14" t="s">
        <v>3118</v>
      </c>
      <c r="I2125" s="15">
        <v>4996</v>
      </c>
      <c r="J2125" s="77">
        <v>2</v>
      </c>
      <c r="K2125" s="92"/>
    </row>
    <row r="2126" spans="1:11" ht="20" x14ac:dyDescent="0.25">
      <c r="A2126" s="14" t="s">
        <v>3026</v>
      </c>
      <c r="B2126" s="14">
        <v>5125002090</v>
      </c>
      <c r="C2126" s="14">
        <v>2320250090</v>
      </c>
      <c r="D2126" s="16">
        <v>46087</v>
      </c>
      <c r="E2126" s="16"/>
      <c r="F2126" s="14" t="s">
        <v>3405</v>
      </c>
      <c r="G2126" s="14">
        <v>47460652</v>
      </c>
      <c r="H2126" s="14" t="s">
        <v>3406</v>
      </c>
      <c r="I2126" s="15">
        <v>5040</v>
      </c>
      <c r="J2126" s="77">
        <v>2</v>
      </c>
      <c r="K2126" s="92"/>
    </row>
    <row r="2127" spans="1:11" ht="12.5" x14ac:dyDescent="0.25">
      <c r="A2127" s="14" t="s">
        <v>3026</v>
      </c>
      <c r="B2127" s="14">
        <v>5125002404</v>
      </c>
      <c r="C2127" s="14">
        <v>1002500249</v>
      </c>
      <c r="D2127" s="16">
        <v>46087</v>
      </c>
      <c r="E2127" s="16"/>
      <c r="F2127" s="14" t="s">
        <v>3408</v>
      </c>
      <c r="G2127" s="14">
        <v>45393222</v>
      </c>
      <c r="H2127" s="14" t="s">
        <v>3118</v>
      </c>
      <c r="I2127" s="15">
        <v>5120</v>
      </c>
      <c r="J2127" s="77">
        <v>2</v>
      </c>
      <c r="K2127" s="92"/>
    </row>
    <row r="2128" spans="1:11" ht="20" x14ac:dyDescent="0.25">
      <c r="A2128" s="14" t="s">
        <v>3026</v>
      </c>
      <c r="B2128" s="14">
        <v>5125002099</v>
      </c>
      <c r="C2128" s="14">
        <v>250227</v>
      </c>
      <c r="D2128" s="16">
        <v>46087</v>
      </c>
      <c r="E2128" s="16"/>
      <c r="F2128" s="14" t="s">
        <v>3439</v>
      </c>
      <c r="G2128" s="14">
        <v>51111811</v>
      </c>
      <c r="H2128" s="14" t="s">
        <v>3199</v>
      </c>
      <c r="I2128" s="15">
        <v>5436.8</v>
      </c>
      <c r="J2128" s="77">
        <v>2</v>
      </c>
      <c r="K2128" s="92"/>
    </row>
    <row r="2129" spans="1:11" ht="12.5" x14ac:dyDescent="0.25">
      <c r="A2129" s="14" t="s">
        <v>3026</v>
      </c>
      <c r="B2129" s="14">
        <v>5125003209</v>
      </c>
      <c r="C2129" s="14">
        <v>2501061</v>
      </c>
      <c r="D2129" s="16">
        <v>46087</v>
      </c>
      <c r="E2129" s="16"/>
      <c r="F2129" s="14" t="s">
        <v>3315</v>
      </c>
      <c r="G2129" s="14">
        <v>46347372</v>
      </c>
      <c r="H2129" s="14" t="s">
        <v>3192</v>
      </c>
      <c r="I2129" s="15">
        <v>6000</v>
      </c>
      <c r="J2129" s="77">
        <v>2</v>
      </c>
      <c r="K2129" s="92"/>
    </row>
    <row r="2130" spans="1:11" ht="12.5" x14ac:dyDescent="0.25">
      <c r="A2130" s="14" t="s">
        <v>3026</v>
      </c>
      <c r="B2130" s="14">
        <v>5125002403</v>
      </c>
      <c r="C2130" s="14">
        <v>250167</v>
      </c>
      <c r="D2130" s="16">
        <v>46087</v>
      </c>
      <c r="E2130" s="16"/>
      <c r="F2130" s="14" t="s">
        <v>3444</v>
      </c>
      <c r="G2130" s="14" t="s">
        <v>3268</v>
      </c>
      <c r="H2130" s="14" t="s">
        <v>3269</v>
      </c>
      <c r="I2130" s="15">
        <v>6050</v>
      </c>
      <c r="J2130" s="77">
        <v>2</v>
      </c>
      <c r="K2130" s="92"/>
    </row>
    <row r="2131" spans="1:11" ht="20" x14ac:dyDescent="0.25">
      <c r="A2131" s="14" t="s">
        <v>3026</v>
      </c>
      <c r="B2131" s="14">
        <v>5125002698</v>
      </c>
      <c r="C2131" s="14">
        <v>1020250133</v>
      </c>
      <c r="D2131" s="16">
        <v>46087</v>
      </c>
      <c r="E2131" s="16"/>
      <c r="F2131" s="14" t="s">
        <v>3358</v>
      </c>
      <c r="G2131" s="14">
        <v>50301942</v>
      </c>
      <c r="H2131" s="14" t="s">
        <v>3359</v>
      </c>
      <c r="I2131" s="15">
        <v>6054.92</v>
      </c>
      <c r="J2131" s="77">
        <v>2</v>
      </c>
      <c r="K2131" s="92"/>
    </row>
    <row r="2132" spans="1:11" ht="12.5" x14ac:dyDescent="0.25">
      <c r="A2132" s="14" t="s">
        <v>3026</v>
      </c>
      <c r="B2132" s="14">
        <v>5125002418</v>
      </c>
      <c r="C2132" s="14">
        <v>2025011</v>
      </c>
      <c r="D2132" s="16">
        <v>46087</v>
      </c>
      <c r="E2132" s="16"/>
      <c r="F2132" s="14" t="s">
        <v>3317</v>
      </c>
      <c r="G2132" s="14">
        <v>54708770</v>
      </c>
      <c r="H2132" s="14" t="s">
        <v>3318</v>
      </c>
      <c r="I2132" s="15">
        <v>6088.5</v>
      </c>
      <c r="J2132" s="77">
        <v>2</v>
      </c>
      <c r="K2132" s="92"/>
    </row>
    <row r="2133" spans="1:11" ht="20" x14ac:dyDescent="0.25">
      <c r="A2133" s="14" t="s">
        <v>3026</v>
      </c>
      <c r="B2133" s="14">
        <v>5125002855</v>
      </c>
      <c r="C2133" s="14">
        <v>2025036</v>
      </c>
      <c r="D2133" s="16">
        <v>46087</v>
      </c>
      <c r="E2133" s="16"/>
      <c r="F2133" s="14" t="s">
        <v>3368</v>
      </c>
      <c r="G2133" s="14">
        <v>36637203</v>
      </c>
      <c r="H2133" s="14" t="s">
        <v>3369</v>
      </c>
      <c r="I2133" s="15">
        <v>6103</v>
      </c>
      <c r="J2133" s="77">
        <v>2</v>
      </c>
      <c r="K2133" s="92"/>
    </row>
    <row r="2134" spans="1:11" ht="20" x14ac:dyDescent="0.25">
      <c r="A2134" s="14" t="s">
        <v>3026</v>
      </c>
      <c r="B2134" s="14">
        <v>5125002093</v>
      </c>
      <c r="C2134" s="14">
        <v>250226</v>
      </c>
      <c r="D2134" s="16">
        <v>46087</v>
      </c>
      <c r="E2134" s="16"/>
      <c r="F2134" s="14" t="s">
        <v>3298</v>
      </c>
      <c r="G2134" s="14">
        <v>51111811</v>
      </c>
      <c r="H2134" s="14" t="s">
        <v>3199</v>
      </c>
      <c r="I2134" s="15">
        <v>6150</v>
      </c>
      <c r="J2134" s="77">
        <v>2</v>
      </c>
      <c r="K2134" s="92"/>
    </row>
    <row r="2135" spans="1:11" ht="12.5" x14ac:dyDescent="0.25">
      <c r="A2135" s="14" t="s">
        <v>3026</v>
      </c>
      <c r="B2135" s="14">
        <v>5125002858</v>
      </c>
      <c r="C2135" s="14">
        <v>251095</v>
      </c>
      <c r="D2135" s="16">
        <v>46087</v>
      </c>
      <c r="E2135" s="16"/>
      <c r="F2135" s="14" t="s">
        <v>3418</v>
      </c>
      <c r="G2135" s="14">
        <v>36399906</v>
      </c>
      <c r="H2135" s="14" t="s">
        <v>3186</v>
      </c>
      <c r="I2135" s="15">
        <v>6441.3</v>
      </c>
      <c r="J2135" s="77">
        <v>2</v>
      </c>
      <c r="K2135" s="92"/>
    </row>
    <row r="2136" spans="1:11" ht="20" x14ac:dyDescent="0.25">
      <c r="A2136" s="14" t="s">
        <v>3026</v>
      </c>
      <c r="B2136" s="14">
        <v>5125003465</v>
      </c>
      <c r="C2136" s="14">
        <v>250081</v>
      </c>
      <c r="D2136" s="16">
        <v>46087</v>
      </c>
      <c r="E2136" s="16"/>
      <c r="F2136" s="14" t="s">
        <v>3395</v>
      </c>
      <c r="G2136" s="14">
        <v>43965610</v>
      </c>
      <c r="H2136" s="14" t="s">
        <v>3396</v>
      </c>
      <c r="I2136" s="15">
        <v>6500</v>
      </c>
      <c r="J2136" s="77">
        <v>2</v>
      </c>
      <c r="K2136" s="92"/>
    </row>
    <row r="2137" spans="1:11" ht="20" x14ac:dyDescent="0.25">
      <c r="A2137" s="14" t="s">
        <v>3026</v>
      </c>
      <c r="B2137" s="14">
        <v>5125003393</v>
      </c>
      <c r="C2137" s="14">
        <v>25400523</v>
      </c>
      <c r="D2137" s="16">
        <v>46087</v>
      </c>
      <c r="E2137" s="16"/>
      <c r="F2137" s="14" t="s">
        <v>3423</v>
      </c>
      <c r="G2137" s="14">
        <v>36534994</v>
      </c>
      <c r="H2137" s="14" t="s">
        <v>3340</v>
      </c>
      <c r="I2137" s="15">
        <v>6766.2</v>
      </c>
      <c r="J2137" s="77">
        <v>2</v>
      </c>
      <c r="K2137" s="92"/>
    </row>
    <row r="2138" spans="1:11" ht="12.5" x14ac:dyDescent="0.25">
      <c r="A2138" s="14" t="s">
        <v>3026</v>
      </c>
      <c r="B2138" s="14">
        <v>5125002197</v>
      </c>
      <c r="C2138" s="14">
        <v>250127</v>
      </c>
      <c r="D2138" s="16">
        <v>46087</v>
      </c>
      <c r="E2138" s="16"/>
      <c r="F2138" s="14" t="s">
        <v>3421</v>
      </c>
      <c r="G2138" s="14" t="s">
        <v>3268</v>
      </c>
      <c r="H2138" s="14" t="s">
        <v>3269</v>
      </c>
      <c r="I2138" s="15">
        <v>6849.15</v>
      </c>
      <c r="J2138" s="77">
        <v>2</v>
      </c>
      <c r="K2138" s="92"/>
    </row>
    <row r="2139" spans="1:11" ht="20" x14ac:dyDescent="0.25">
      <c r="A2139" s="14" t="s">
        <v>3026</v>
      </c>
      <c r="B2139" s="14">
        <v>5125002629</v>
      </c>
      <c r="C2139" s="14">
        <v>250538</v>
      </c>
      <c r="D2139" s="16">
        <v>46087</v>
      </c>
      <c r="E2139" s="16"/>
      <c r="F2139" s="14" t="s">
        <v>3363</v>
      </c>
      <c r="G2139" s="14">
        <v>48032247</v>
      </c>
      <c r="H2139" s="14" t="s">
        <v>3364</v>
      </c>
      <c r="I2139" s="15">
        <v>7034</v>
      </c>
      <c r="J2139" s="77">
        <v>2</v>
      </c>
      <c r="K2139" s="92"/>
    </row>
    <row r="2140" spans="1:11" ht="20" x14ac:dyDescent="0.25">
      <c r="A2140" s="14" t="s">
        <v>3026</v>
      </c>
      <c r="B2140" s="14">
        <v>5125002249</v>
      </c>
      <c r="C2140" s="14">
        <v>2500866</v>
      </c>
      <c r="D2140" s="16">
        <v>46087</v>
      </c>
      <c r="E2140" s="16"/>
      <c r="F2140" s="14" t="s">
        <v>3289</v>
      </c>
      <c r="G2140" s="14">
        <v>46347372</v>
      </c>
      <c r="H2140" s="14" t="s">
        <v>3192</v>
      </c>
      <c r="I2140" s="15">
        <v>7290.6</v>
      </c>
      <c r="J2140" s="77">
        <v>2</v>
      </c>
      <c r="K2140" s="92"/>
    </row>
    <row r="2141" spans="1:11" ht="12.5" x14ac:dyDescent="0.25">
      <c r="A2141" s="14" t="s">
        <v>3026</v>
      </c>
      <c r="B2141" s="14">
        <v>5125002709</v>
      </c>
      <c r="C2141" s="14">
        <v>1025062</v>
      </c>
      <c r="D2141" s="16">
        <v>46087</v>
      </c>
      <c r="E2141" s="16"/>
      <c r="F2141" s="14" t="s">
        <v>3332</v>
      </c>
      <c r="G2141" s="14">
        <v>47846470</v>
      </c>
      <c r="H2141" s="14" t="s">
        <v>3260</v>
      </c>
      <c r="I2141" s="15">
        <v>7493.16</v>
      </c>
      <c r="J2141" s="77">
        <v>2</v>
      </c>
      <c r="K2141" s="92"/>
    </row>
    <row r="2142" spans="1:11" ht="12.5" x14ac:dyDescent="0.25">
      <c r="A2142" s="14" t="s">
        <v>3026</v>
      </c>
      <c r="B2142" s="14">
        <v>5125002766</v>
      </c>
      <c r="C2142" s="14">
        <v>2025037</v>
      </c>
      <c r="D2142" s="16">
        <v>46087</v>
      </c>
      <c r="E2142" s="16"/>
      <c r="F2142" s="14" t="s">
        <v>3454</v>
      </c>
      <c r="G2142" s="14">
        <v>42195969</v>
      </c>
      <c r="H2142" s="14" t="s">
        <v>3455</v>
      </c>
      <c r="I2142" s="15">
        <v>7677.74</v>
      </c>
      <c r="J2142" s="77">
        <v>2</v>
      </c>
      <c r="K2142" s="92"/>
    </row>
    <row r="2143" spans="1:11" ht="12.5" x14ac:dyDescent="0.25">
      <c r="A2143" s="14" t="s">
        <v>3026</v>
      </c>
      <c r="B2143" s="14">
        <v>5125003177</v>
      </c>
      <c r="C2143" s="14">
        <v>20250003</v>
      </c>
      <c r="D2143" s="16">
        <v>46087</v>
      </c>
      <c r="E2143" s="16"/>
      <c r="F2143" s="14" t="s">
        <v>3330</v>
      </c>
      <c r="G2143" s="14">
        <v>44147783</v>
      </c>
      <c r="H2143" s="14" t="s">
        <v>3331</v>
      </c>
      <c r="I2143" s="15">
        <v>7855.84</v>
      </c>
      <c r="J2143" s="77">
        <v>2</v>
      </c>
      <c r="K2143" s="92"/>
    </row>
    <row r="2144" spans="1:11" ht="20" x14ac:dyDescent="0.25">
      <c r="A2144" s="14" t="s">
        <v>3026</v>
      </c>
      <c r="B2144" s="14">
        <v>5125002816</v>
      </c>
      <c r="C2144" s="14">
        <v>1002500297</v>
      </c>
      <c r="D2144" s="16">
        <v>46087</v>
      </c>
      <c r="E2144" s="16"/>
      <c r="F2144" s="14" t="s">
        <v>3302</v>
      </c>
      <c r="G2144" s="14">
        <v>45393222</v>
      </c>
      <c r="H2144" s="14" t="s">
        <v>3118</v>
      </c>
      <c r="I2144" s="15">
        <v>7970</v>
      </c>
      <c r="J2144" s="77">
        <v>2</v>
      </c>
      <c r="K2144" s="92"/>
    </row>
    <row r="2145" spans="1:11" ht="12.5" x14ac:dyDescent="0.25">
      <c r="A2145" s="14" t="s">
        <v>3026</v>
      </c>
      <c r="B2145" s="14">
        <v>5125003012</v>
      </c>
      <c r="C2145" s="14">
        <v>1959003182</v>
      </c>
      <c r="D2145" s="16">
        <v>46087</v>
      </c>
      <c r="E2145" s="16"/>
      <c r="F2145" s="14" t="s">
        <v>3303</v>
      </c>
      <c r="G2145" s="14">
        <v>35787201</v>
      </c>
      <c r="H2145" s="14" t="s">
        <v>3124</v>
      </c>
      <c r="I2145" s="15">
        <v>8000</v>
      </c>
      <c r="J2145" s="77">
        <v>2</v>
      </c>
      <c r="K2145" s="92"/>
    </row>
    <row r="2146" spans="1:11" ht="12.5" x14ac:dyDescent="0.25">
      <c r="A2146" s="14" t="s">
        <v>3026</v>
      </c>
      <c r="B2146" s="14">
        <v>5125002543</v>
      </c>
      <c r="C2146" s="14">
        <v>1025058</v>
      </c>
      <c r="D2146" s="16">
        <v>46087</v>
      </c>
      <c r="E2146" s="16"/>
      <c r="F2146" s="14" t="s">
        <v>3305</v>
      </c>
      <c r="G2146" s="14">
        <v>47846470</v>
      </c>
      <c r="H2146" s="14" t="s">
        <v>3260</v>
      </c>
      <c r="I2146" s="15">
        <v>8086.64</v>
      </c>
      <c r="J2146" s="77">
        <v>2</v>
      </c>
      <c r="K2146" s="92"/>
    </row>
    <row r="2147" spans="1:11" ht="12.5" x14ac:dyDescent="0.25">
      <c r="A2147" s="14" t="s">
        <v>3026</v>
      </c>
      <c r="B2147" s="14">
        <v>5125002778</v>
      </c>
      <c r="C2147" s="14">
        <v>25014</v>
      </c>
      <c r="D2147" s="16">
        <v>46087</v>
      </c>
      <c r="E2147" s="16"/>
      <c r="F2147" s="14" t="s">
        <v>3463</v>
      </c>
      <c r="G2147" s="14">
        <v>40983323</v>
      </c>
      <c r="H2147" s="14" t="s">
        <v>3437</v>
      </c>
      <c r="I2147" s="15">
        <v>8402.1299999999992</v>
      </c>
      <c r="J2147" s="77">
        <v>2</v>
      </c>
      <c r="K2147" s="92"/>
    </row>
    <row r="2148" spans="1:11" ht="12.5" x14ac:dyDescent="0.25">
      <c r="A2148" s="14" t="s">
        <v>3026</v>
      </c>
      <c r="B2148" s="14">
        <v>5125002614</v>
      </c>
      <c r="C2148" s="14">
        <v>250074</v>
      </c>
      <c r="D2148" s="16">
        <v>46087</v>
      </c>
      <c r="E2148" s="16"/>
      <c r="F2148" s="14" t="s">
        <v>3356</v>
      </c>
      <c r="G2148" s="14">
        <v>50041738</v>
      </c>
      <c r="H2148" s="14" t="s">
        <v>3357</v>
      </c>
      <c r="I2148" s="15">
        <v>8875</v>
      </c>
      <c r="J2148" s="77">
        <v>2</v>
      </c>
      <c r="K2148" s="92"/>
    </row>
    <row r="2149" spans="1:11" ht="20" x14ac:dyDescent="0.25">
      <c r="A2149" s="14" t="s">
        <v>3026</v>
      </c>
      <c r="B2149" s="14">
        <v>5125003392</v>
      </c>
      <c r="C2149" s="14">
        <v>25400522</v>
      </c>
      <c r="D2149" s="16">
        <v>46087</v>
      </c>
      <c r="E2149" s="16"/>
      <c r="F2149" s="14" t="s">
        <v>3417</v>
      </c>
      <c r="G2149" s="14">
        <v>36534994</v>
      </c>
      <c r="H2149" s="14" t="s">
        <v>3340</v>
      </c>
      <c r="I2149" s="15">
        <v>8885.7999999999993</v>
      </c>
      <c r="J2149" s="77">
        <v>2</v>
      </c>
      <c r="K2149" s="92"/>
    </row>
    <row r="2150" spans="1:11" ht="20" x14ac:dyDescent="0.25">
      <c r="A2150" s="14" t="s">
        <v>3026</v>
      </c>
      <c r="B2150" s="14">
        <v>5125002968</v>
      </c>
      <c r="C2150" s="14">
        <v>1002500304</v>
      </c>
      <c r="D2150" s="16">
        <v>46087</v>
      </c>
      <c r="E2150" s="16"/>
      <c r="F2150" s="14" t="s">
        <v>3286</v>
      </c>
      <c r="G2150" s="14">
        <v>45393222</v>
      </c>
      <c r="H2150" s="14" t="s">
        <v>3118</v>
      </c>
      <c r="I2150" s="15">
        <v>9650</v>
      </c>
      <c r="J2150" s="77">
        <v>2</v>
      </c>
      <c r="K2150" s="92"/>
    </row>
    <row r="2151" spans="1:11" ht="20" x14ac:dyDescent="0.25">
      <c r="A2151" s="14" t="s">
        <v>3026</v>
      </c>
      <c r="B2151" s="14">
        <v>5125003232</v>
      </c>
      <c r="C2151" s="14">
        <v>45625</v>
      </c>
      <c r="D2151" s="16">
        <v>46087</v>
      </c>
      <c r="E2151" s="16"/>
      <c r="F2151" s="14" t="s">
        <v>3434</v>
      </c>
      <c r="G2151" s="14">
        <v>26206617</v>
      </c>
      <c r="H2151" s="14" t="s">
        <v>3435</v>
      </c>
      <c r="I2151" s="15">
        <v>9983.94</v>
      </c>
      <c r="J2151" s="77">
        <v>2</v>
      </c>
      <c r="K2151" s="92"/>
    </row>
    <row r="2152" spans="1:11" ht="20" x14ac:dyDescent="0.25">
      <c r="A2152" s="14" t="s">
        <v>3026</v>
      </c>
      <c r="B2152" s="14">
        <v>5125002908</v>
      </c>
      <c r="C2152" s="14">
        <v>2501232</v>
      </c>
      <c r="D2152" s="16">
        <v>46087</v>
      </c>
      <c r="E2152" s="16"/>
      <c r="F2152" s="14" t="s">
        <v>3274</v>
      </c>
      <c r="G2152" s="14">
        <v>4776763</v>
      </c>
      <c r="H2152" s="14" t="s">
        <v>3275</v>
      </c>
      <c r="I2152" s="15">
        <v>9996.2000000000007</v>
      </c>
      <c r="J2152" s="77">
        <v>2</v>
      </c>
      <c r="K2152" s="92"/>
    </row>
    <row r="2153" spans="1:11" ht="20" x14ac:dyDescent="0.25">
      <c r="A2153" s="14" t="s">
        <v>3026</v>
      </c>
      <c r="B2153" s="14">
        <v>5125002220</v>
      </c>
      <c r="C2153" s="14">
        <v>250817</v>
      </c>
      <c r="D2153" s="16">
        <v>46087</v>
      </c>
      <c r="E2153" s="16"/>
      <c r="F2153" s="14" t="s">
        <v>3375</v>
      </c>
      <c r="G2153" s="14">
        <v>36399906</v>
      </c>
      <c r="H2153" s="14" t="s">
        <v>3186</v>
      </c>
      <c r="I2153" s="15">
        <v>9997.85</v>
      </c>
      <c r="J2153" s="77">
        <v>2</v>
      </c>
      <c r="K2153" s="92"/>
    </row>
    <row r="2154" spans="1:11" ht="20" x14ac:dyDescent="0.25">
      <c r="A2154" s="14" t="s">
        <v>3026</v>
      </c>
      <c r="B2154" s="14">
        <v>5125002092</v>
      </c>
      <c r="C2154" s="14">
        <v>25080007</v>
      </c>
      <c r="D2154" s="16">
        <v>46087</v>
      </c>
      <c r="E2154" s="16"/>
      <c r="F2154" s="14" t="s">
        <v>3345</v>
      </c>
      <c r="G2154" s="14">
        <v>35950366</v>
      </c>
      <c r="H2154" s="14" t="s">
        <v>3346</v>
      </c>
      <c r="I2154" s="15">
        <v>10000</v>
      </c>
      <c r="J2154" s="77">
        <v>2</v>
      </c>
      <c r="K2154" s="92"/>
    </row>
    <row r="2155" spans="1:11" ht="20" x14ac:dyDescent="0.25">
      <c r="A2155" s="14" t="s">
        <v>3026</v>
      </c>
      <c r="B2155" s="14">
        <v>5125003586</v>
      </c>
      <c r="C2155" s="14">
        <v>202505</v>
      </c>
      <c r="D2155" s="16">
        <v>46087</v>
      </c>
      <c r="E2155" s="16"/>
      <c r="F2155" s="14" t="s">
        <v>3351</v>
      </c>
      <c r="G2155" s="14">
        <v>31980830</v>
      </c>
      <c r="H2155" s="14" t="s">
        <v>3342</v>
      </c>
      <c r="I2155" s="15">
        <v>10000</v>
      </c>
      <c r="J2155" s="77">
        <v>2</v>
      </c>
      <c r="K2155" s="92"/>
    </row>
    <row r="2156" spans="1:11" ht="12.5" x14ac:dyDescent="0.25">
      <c r="A2156" s="14" t="s">
        <v>3026</v>
      </c>
      <c r="B2156" s="14">
        <v>5125003200</v>
      </c>
      <c r="C2156" s="14">
        <v>9703011725</v>
      </c>
      <c r="D2156" s="16">
        <v>46087</v>
      </c>
      <c r="E2156" s="16"/>
      <c r="F2156" s="14" t="s">
        <v>3379</v>
      </c>
      <c r="G2156" s="14" t="s">
        <v>3380</v>
      </c>
      <c r="H2156" s="14" t="s">
        <v>3381</v>
      </c>
      <c r="I2156" s="15">
        <v>10000</v>
      </c>
      <c r="J2156" s="77">
        <v>2</v>
      </c>
      <c r="K2156" s="92"/>
    </row>
    <row r="2157" spans="1:11" ht="20" x14ac:dyDescent="0.25">
      <c r="A2157" s="14" t="s">
        <v>3026</v>
      </c>
      <c r="B2157" s="14">
        <v>5125002866</v>
      </c>
      <c r="C2157" s="14">
        <v>1002500306</v>
      </c>
      <c r="D2157" s="16">
        <v>46087</v>
      </c>
      <c r="E2157" s="16"/>
      <c r="F2157" s="14" t="s">
        <v>3320</v>
      </c>
      <c r="G2157" s="14">
        <v>45393222</v>
      </c>
      <c r="H2157" s="14" t="s">
        <v>3118</v>
      </c>
      <c r="I2157" s="15">
        <v>10006</v>
      </c>
      <c r="J2157" s="77">
        <v>2</v>
      </c>
      <c r="K2157" s="92"/>
    </row>
    <row r="2158" spans="1:11" ht="12.5" x14ac:dyDescent="0.25">
      <c r="A2158" s="14" t="s">
        <v>3026</v>
      </c>
      <c r="B2158" s="14">
        <v>5125003817</v>
      </c>
      <c r="C2158" s="14">
        <v>1020250286</v>
      </c>
      <c r="D2158" s="16">
        <v>46087</v>
      </c>
      <c r="E2158" s="16"/>
      <c r="F2158" s="14" t="s">
        <v>3283</v>
      </c>
      <c r="G2158" s="14">
        <v>47006480</v>
      </c>
      <c r="H2158" s="14" t="s">
        <v>3284</v>
      </c>
      <c r="I2158" s="15">
        <v>10249</v>
      </c>
      <c r="J2158" s="77">
        <v>2</v>
      </c>
      <c r="K2158" s="92"/>
    </row>
    <row r="2159" spans="1:11" ht="12.5" x14ac:dyDescent="0.25">
      <c r="A2159" s="14" t="s">
        <v>3026</v>
      </c>
      <c r="B2159" s="14">
        <v>5125002657</v>
      </c>
      <c r="C2159" s="14">
        <v>2025201</v>
      </c>
      <c r="D2159" s="16">
        <v>46087</v>
      </c>
      <c r="E2159" s="16"/>
      <c r="F2159" s="14" t="s">
        <v>3319</v>
      </c>
      <c r="G2159" s="14">
        <v>31725457</v>
      </c>
      <c r="H2159" s="14" t="s">
        <v>3262</v>
      </c>
      <c r="I2159" s="15">
        <v>10778.7</v>
      </c>
      <c r="J2159" s="77">
        <v>2</v>
      </c>
      <c r="K2159" s="92"/>
    </row>
    <row r="2160" spans="1:11" ht="20" x14ac:dyDescent="0.25">
      <c r="A2160" s="14" t="s">
        <v>3026</v>
      </c>
      <c r="B2160" s="14">
        <v>5125002842</v>
      </c>
      <c r="C2160" s="14">
        <v>1002500303</v>
      </c>
      <c r="D2160" s="16">
        <v>46087</v>
      </c>
      <c r="E2160" s="16"/>
      <c r="F2160" s="14" t="s">
        <v>3323</v>
      </c>
      <c r="G2160" s="14">
        <v>45393222</v>
      </c>
      <c r="H2160" s="14" t="s">
        <v>3118</v>
      </c>
      <c r="I2160" s="15">
        <v>11411.4</v>
      </c>
      <c r="J2160" s="77">
        <v>2</v>
      </c>
      <c r="K2160" s="92"/>
    </row>
    <row r="2161" spans="1:11" ht="20" x14ac:dyDescent="0.25">
      <c r="A2161" s="14" t="s">
        <v>3026</v>
      </c>
      <c r="B2161" s="14">
        <v>5125002777</v>
      </c>
      <c r="C2161" s="14">
        <v>25013</v>
      </c>
      <c r="D2161" s="16">
        <v>46087</v>
      </c>
      <c r="E2161" s="16"/>
      <c r="F2161" s="14" t="s">
        <v>3436</v>
      </c>
      <c r="G2161" s="14">
        <v>40983323</v>
      </c>
      <c r="H2161" s="14" t="s">
        <v>3437</v>
      </c>
      <c r="I2161" s="15">
        <v>11571.84</v>
      </c>
      <c r="J2161" s="77">
        <v>2</v>
      </c>
      <c r="K2161" s="92"/>
    </row>
    <row r="2162" spans="1:11" ht="12.5" x14ac:dyDescent="0.25">
      <c r="A2162" s="14" t="s">
        <v>3026</v>
      </c>
      <c r="B2162" s="14">
        <v>5125002616</v>
      </c>
      <c r="C2162" s="14">
        <v>20250461</v>
      </c>
      <c r="D2162" s="16">
        <v>46087</v>
      </c>
      <c r="E2162" s="16"/>
      <c r="F2162" s="14" t="s">
        <v>3445</v>
      </c>
      <c r="G2162" s="14">
        <v>36808008</v>
      </c>
      <c r="H2162" s="14" t="s">
        <v>3188</v>
      </c>
      <c r="I2162" s="15">
        <v>11590</v>
      </c>
      <c r="J2162" s="77">
        <v>2</v>
      </c>
      <c r="K2162" s="92"/>
    </row>
    <row r="2163" spans="1:11" ht="12.5" x14ac:dyDescent="0.25">
      <c r="A2163" s="14" t="s">
        <v>3026</v>
      </c>
      <c r="B2163" s="14">
        <v>5125002369</v>
      </c>
      <c r="C2163" s="14">
        <v>20250433</v>
      </c>
      <c r="D2163" s="16">
        <v>46087</v>
      </c>
      <c r="E2163" s="16"/>
      <c r="F2163" s="14" t="s">
        <v>3293</v>
      </c>
      <c r="G2163" s="14">
        <v>35042681</v>
      </c>
      <c r="H2163" s="14" t="s">
        <v>3294</v>
      </c>
      <c r="I2163" s="15">
        <v>13500</v>
      </c>
      <c r="J2163" s="77">
        <v>2</v>
      </c>
      <c r="K2163" s="92"/>
    </row>
    <row r="2164" spans="1:11" ht="12.5" x14ac:dyDescent="0.25">
      <c r="A2164" s="14" t="s">
        <v>3026</v>
      </c>
      <c r="B2164" s="14">
        <v>5125003829</v>
      </c>
      <c r="C2164" s="14">
        <v>25504</v>
      </c>
      <c r="D2164" s="16">
        <v>46087</v>
      </c>
      <c r="E2164" s="16"/>
      <c r="F2164" s="14" t="s">
        <v>3325</v>
      </c>
      <c r="G2164" s="14">
        <v>35834579</v>
      </c>
      <c r="H2164" s="14" t="s">
        <v>3326</v>
      </c>
      <c r="I2164" s="15">
        <v>14896</v>
      </c>
      <c r="J2164" s="77">
        <v>2</v>
      </c>
      <c r="K2164" s="92"/>
    </row>
    <row r="2165" spans="1:11" ht="12.5" x14ac:dyDescent="0.25">
      <c r="A2165" s="14" t="s">
        <v>3026</v>
      </c>
      <c r="B2165" s="14">
        <v>5125002224</v>
      </c>
      <c r="C2165" s="14">
        <v>2025161</v>
      </c>
      <c r="D2165" s="16">
        <v>46087</v>
      </c>
      <c r="E2165" s="16"/>
      <c r="F2165" s="14" t="s">
        <v>3324</v>
      </c>
      <c r="G2165" s="14">
        <v>31725457</v>
      </c>
      <c r="H2165" s="14" t="s">
        <v>3262</v>
      </c>
      <c r="I2165" s="15">
        <v>16370</v>
      </c>
      <c r="J2165" s="77">
        <v>2</v>
      </c>
      <c r="K2165" s="92"/>
    </row>
    <row r="2166" spans="1:11" ht="20" x14ac:dyDescent="0.25">
      <c r="A2166" s="14" t="s">
        <v>3026</v>
      </c>
      <c r="B2166" s="14">
        <v>5125002405</v>
      </c>
      <c r="C2166" s="14">
        <v>1002500254</v>
      </c>
      <c r="D2166" s="16">
        <v>46087</v>
      </c>
      <c r="E2166" s="16"/>
      <c r="F2166" s="14" t="s">
        <v>3285</v>
      </c>
      <c r="G2166" s="14">
        <v>45393222</v>
      </c>
      <c r="H2166" s="14" t="s">
        <v>3118</v>
      </c>
      <c r="I2166" s="15">
        <v>22182</v>
      </c>
      <c r="J2166" s="77">
        <v>2</v>
      </c>
      <c r="K2166" s="92"/>
    </row>
    <row r="2167" spans="1:11" ht="20" x14ac:dyDescent="0.25">
      <c r="A2167" s="14" t="s">
        <v>3026</v>
      </c>
      <c r="B2167" s="14">
        <v>5125002765</v>
      </c>
      <c r="C2167" s="14">
        <v>2025000006</v>
      </c>
      <c r="D2167" s="16">
        <v>46087</v>
      </c>
      <c r="E2167" s="16"/>
      <c r="F2167" s="14" t="s">
        <v>3278</v>
      </c>
      <c r="G2167" s="14">
        <v>35991470</v>
      </c>
      <c r="H2167" s="14" t="s">
        <v>3279</v>
      </c>
      <c r="I2167" s="15">
        <v>32000</v>
      </c>
      <c r="J2167" s="77">
        <v>2</v>
      </c>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2">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2">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2">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2">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2">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2">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2">
      <c r="A14" s="203" t="s">
        <v>3021</v>
      </c>
      <c r="B14" s="285" t="s">
        <v>2991</v>
      </c>
      <c r="C14" s="285" t="s">
        <v>422</v>
      </c>
      <c r="D14" s="285" t="s">
        <v>2992</v>
      </c>
      <c r="E14" s="285" t="s">
        <v>2993</v>
      </c>
      <c r="F14" s="285" t="s">
        <v>2994</v>
      </c>
      <c r="G14" s="285" t="s">
        <v>2995</v>
      </c>
      <c r="H14" s="285" t="s">
        <v>2996</v>
      </c>
      <c r="I14" s="285" t="s">
        <v>2997</v>
      </c>
      <c r="J14" s="285" t="s">
        <v>424</v>
      </c>
      <c r="K14" s="285" t="s">
        <v>2998</v>
      </c>
      <c r="L14" s="286">
        <v>421905438763</v>
      </c>
      <c r="M14" s="285" t="s">
        <v>2999</v>
      </c>
      <c r="N14" s="285"/>
      <c r="O14" s="285"/>
      <c r="P14" s="285"/>
      <c r="R14" s="276" t="str">
        <f>A14</f>
        <v>55803300</v>
      </c>
    </row>
    <row r="15" spans="1:18" s="213" customFormat="1" x14ac:dyDescent="0.2">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x14ac:dyDescent="0.2">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x14ac:dyDescent="0.2">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6" si="0">A17</f>
        <v>42220971</v>
      </c>
    </row>
    <row r="18" spans="1:18" x14ac:dyDescent="0.2">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x14ac:dyDescent="0.2">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5" t="s">
        <v>2363</v>
      </c>
      <c r="C21" s="285" t="s">
        <v>422</v>
      </c>
      <c r="D21" s="285" t="s">
        <v>2364</v>
      </c>
      <c r="E21" s="285" t="s">
        <v>2365</v>
      </c>
      <c r="F21" s="285" t="s">
        <v>2366</v>
      </c>
      <c r="G21" s="285" t="s">
        <v>2367</v>
      </c>
      <c r="H21" s="285" t="s">
        <v>2368</v>
      </c>
      <c r="I21" s="285" t="s">
        <v>2369</v>
      </c>
      <c r="J21" s="285" t="s">
        <v>424</v>
      </c>
      <c r="K21" s="285" t="s">
        <v>2369</v>
      </c>
      <c r="L21" s="286">
        <v>421903945335</v>
      </c>
      <c r="M21" s="285" t="s">
        <v>2370</v>
      </c>
      <c r="N21" s="285"/>
      <c r="O21" s="285"/>
      <c r="P21" s="285"/>
      <c r="Q21" s="213"/>
      <c r="R21" s="276" t="str">
        <f t="shared" si="0"/>
        <v>42017840</v>
      </c>
    </row>
    <row r="22" spans="1:18" x14ac:dyDescent="0.2">
      <c r="A22" s="203" t="s">
        <v>2371</v>
      </c>
      <c r="B22" s="285" t="s">
        <v>2372</v>
      </c>
      <c r="C22" s="285" t="s">
        <v>422</v>
      </c>
      <c r="D22" s="285" t="s">
        <v>2373</v>
      </c>
      <c r="E22" s="285" t="s">
        <v>1871</v>
      </c>
      <c r="F22" s="285" t="s">
        <v>1872</v>
      </c>
      <c r="G22" s="285" t="s">
        <v>2374</v>
      </c>
      <c r="H22" s="285" t="s">
        <v>2375</v>
      </c>
      <c r="I22" s="285" t="s">
        <v>2376</v>
      </c>
      <c r="J22" s="285" t="s">
        <v>424</v>
      </c>
      <c r="K22" s="285" t="s">
        <v>2376</v>
      </c>
      <c r="L22" s="286">
        <v>421903604195</v>
      </c>
      <c r="M22" s="285" t="s">
        <v>2377</v>
      </c>
      <c r="N22" s="285"/>
      <c r="O22" s="285"/>
      <c r="P22" s="285"/>
      <c r="Q22" s="213"/>
      <c r="R22" s="276"/>
    </row>
    <row r="23" spans="1:18" x14ac:dyDescent="0.2">
      <c r="A23" s="203" t="s">
        <v>2378</v>
      </c>
      <c r="B23" s="285" t="s">
        <v>2379</v>
      </c>
      <c r="C23" s="285" t="s">
        <v>422</v>
      </c>
      <c r="D23" s="285" t="s">
        <v>2380</v>
      </c>
      <c r="E23" s="285" t="s">
        <v>429</v>
      </c>
      <c r="F23" s="285" t="s">
        <v>2381</v>
      </c>
      <c r="G23" s="285" t="s">
        <v>2382</v>
      </c>
      <c r="H23" s="285" t="s">
        <v>2383</v>
      </c>
      <c r="I23" s="285" t="s">
        <v>2384</v>
      </c>
      <c r="J23" s="285" t="s">
        <v>424</v>
      </c>
      <c r="K23" s="285" t="s">
        <v>2384</v>
      </c>
      <c r="L23" s="286">
        <v>421905613897</v>
      </c>
      <c r="M23" s="285" t="s">
        <v>2385</v>
      </c>
      <c r="N23" s="285"/>
      <c r="O23" s="285"/>
      <c r="P23" s="285"/>
      <c r="Q23" s="213"/>
      <c r="R23" s="276"/>
    </row>
    <row r="24" spans="1:18" x14ac:dyDescent="0.2">
      <c r="A24" s="203" t="s">
        <v>2386</v>
      </c>
      <c r="B24" s="285" t="s">
        <v>2387</v>
      </c>
      <c r="C24" s="285" t="s">
        <v>422</v>
      </c>
      <c r="D24" s="285" t="s">
        <v>2388</v>
      </c>
      <c r="E24" s="285" t="s">
        <v>2389</v>
      </c>
      <c r="F24" s="285" t="s">
        <v>2390</v>
      </c>
      <c r="G24" s="285" t="s">
        <v>2391</v>
      </c>
      <c r="H24" s="285" t="s">
        <v>2392</v>
      </c>
      <c r="I24" s="285" t="s">
        <v>2393</v>
      </c>
      <c r="J24" s="285" t="s">
        <v>424</v>
      </c>
      <c r="K24" s="285" t="s">
        <v>2393</v>
      </c>
      <c r="L24" s="286">
        <v>421905837809</v>
      </c>
      <c r="M24" s="285" t="s">
        <v>2394</v>
      </c>
      <c r="N24" s="285"/>
      <c r="O24" s="285"/>
      <c r="P24" s="285"/>
      <c r="Q24" s="213"/>
      <c r="R24" s="276" t="str">
        <f t="shared" si="0"/>
        <v>14223040</v>
      </c>
    </row>
    <row r="25" spans="1:18" x14ac:dyDescent="0.2">
      <c r="A25" s="203" t="s">
        <v>2395</v>
      </c>
      <c r="B25" s="285" t="s">
        <v>2396</v>
      </c>
      <c r="C25" s="285" t="s">
        <v>422</v>
      </c>
      <c r="D25" s="285" t="s">
        <v>2397</v>
      </c>
      <c r="E25" s="285" t="s">
        <v>2348</v>
      </c>
      <c r="F25" s="285" t="s">
        <v>825</v>
      </c>
      <c r="G25" s="285" t="s">
        <v>2398</v>
      </c>
      <c r="H25" s="285" t="s">
        <v>2399</v>
      </c>
      <c r="I25" s="285" t="s">
        <v>2400</v>
      </c>
      <c r="J25" s="285" t="s">
        <v>424</v>
      </c>
      <c r="K25" s="285" t="s">
        <v>2400</v>
      </c>
      <c r="L25" s="286">
        <v>421903434035</v>
      </c>
      <c r="M25" s="285" t="s">
        <v>2401</v>
      </c>
      <c r="N25" s="285"/>
      <c r="O25" s="285"/>
      <c r="P25" s="285"/>
      <c r="Q25" s="213"/>
      <c r="R25" s="276" t="str">
        <f t="shared" si="0"/>
        <v>42258014</v>
      </c>
    </row>
    <row r="26" spans="1:18" x14ac:dyDescent="0.2">
      <c r="A26" s="203" t="s">
        <v>2402</v>
      </c>
      <c r="B26" s="285" t="s">
        <v>2403</v>
      </c>
      <c r="C26" s="285" t="s">
        <v>422</v>
      </c>
      <c r="D26" s="285" t="s">
        <v>2404</v>
      </c>
      <c r="E26" s="285" t="s">
        <v>448</v>
      </c>
      <c r="F26" s="285" t="s">
        <v>449</v>
      </c>
      <c r="G26" s="285" t="s">
        <v>2405</v>
      </c>
      <c r="H26" s="285" t="s">
        <v>2406</v>
      </c>
      <c r="I26" s="285" t="s">
        <v>2407</v>
      </c>
      <c r="J26" s="285" t="s">
        <v>424</v>
      </c>
      <c r="K26" s="285" t="s">
        <v>2408</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5" t="s">
        <v>2411</v>
      </c>
      <c r="C28" s="285" t="s">
        <v>422</v>
      </c>
      <c r="D28" s="285" t="s">
        <v>2412</v>
      </c>
      <c r="E28" s="285" t="s">
        <v>2058</v>
      </c>
      <c r="F28" s="285" t="s">
        <v>2059</v>
      </c>
      <c r="G28" s="285" t="s">
        <v>2413</v>
      </c>
      <c r="H28" s="285" t="s">
        <v>2414</v>
      </c>
      <c r="I28" s="285" t="s">
        <v>2415</v>
      </c>
      <c r="J28" s="285" t="s">
        <v>424</v>
      </c>
      <c r="K28" s="285" t="s">
        <v>2415</v>
      </c>
      <c r="L28" s="286">
        <v>421903757165</v>
      </c>
      <c r="M28" s="285" t="s">
        <v>2416</v>
      </c>
      <c r="N28" s="285"/>
      <c r="O28" s="285"/>
      <c r="P28" s="285"/>
      <c r="Q28" s="213"/>
      <c r="R28" s="276" t="str">
        <f t="shared" si="0"/>
        <v>35605472</v>
      </c>
    </row>
    <row r="29" spans="1:18" x14ac:dyDescent="0.2">
      <c r="A29" s="203" t="s">
        <v>2417</v>
      </c>
      <c r="B29" s="285" t="s">
        <v>2418</v>
      </c>
      <c r="C29" s="285" t="s">
        <v>2299</v>
      </c>
      <c r="D29" s="285" t="s">
        <v>2419</v>
      </c>
      <c r="E29" s="285" t="s">
        <v>2420</v>
      </c>
      <c r="F29" s="285" t="s">
        <v>2421</v>
      </c>
      <c r="G29" s="285" t="s">
        <v>2357</v>
      </c>
      <c r="H29" s="285" t="s">
        <v>2422</v>
      </c>
      <c r="I29" s="285" t="s">
        <v>2423</v>
      </c>
      <c r="J29" s="285" t="s">
        <v>2305</v>
      </c>
      <c r="K29" s="285" t="s">
        <v>2357</v>
      </c>
      <c r="L29" s="286" t="s">
        <v>2357</v>
      </c>
      <c r="M29" s="285" t="s">
        <v>2357</v>
      </c>
      <c r="N29" s="285"/>
      <c r="O29" s="285"/>
      <c r="P29" s="285"/>
      <c r="Q29" s="213"/>
      <c r="R29" s="276" t="str">
        <f t="shared" si="0"/>
        <v>52798721</v>
      </c>
    </row>
    <row r="30" spans="1:18" ht="12.5" x14ac:dyDescent="0.2">
      <c r="A30" s="198" t="s">
        <v>1705</v>
      </c>
      <c r="B30" s="199" t="s">
        <v>1706</v>
      </c>
      <c r="C30" s="200" t="s">
        <v>422</v>
      </c>
      <c r="D30" s="199" t="s">
        <v>1707</v>
      </c>
      <c r="E30" s="199" t="s">
        <v>1708</v>
      </c>
      <c r="F30" s="199" t="s">
        <v>1709</v>
      </c>
      <c r="G30" s="265" t="s">
        <v>1710</v>
      </c>
      <c r="H30" s="312"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5" x14ac:dyDescent="0.2">
      <c r="A33" s="198" t="s">
        <v>1730</v>
      </c>
      <c r="B33" s="199" t="s">
        <v>1731</v>
      </c>
      <c r="C33" s="200" t="s">
        <v>422</v>
      </c>
      <c r="D33" s="199" t="s">
        <v>1732</v>
      </c>
      <c r="E33" s="199" t="s">
        <v>427</v>
      </c>
      <c r="F33" s="199" t="s">
        <v>428</v>
      </c>
      <c r="G33" s="312"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5" t="s">
        <v>2427</v>
      </c>
      <c r="C34" s="285" t="s">
        <v>422</v>
      </c>
      <c r="D34" s="285" t="s">
        <v>2428</v>
      </c>
      <c r="E34" s="285" t="s">
        <v>2429</v>
      </c>
      <c r="F34" s="285" t="s">
        <v>2430</v>
      </c>
      <c r="G34" s="285" t="s">
        <v>2431</v>
      </c>
      <c r="H34" s="285" t="s">
        <v>2432</v>
      </c>
      <c r="I34" s="285" t="s">
        <v>2433</v>
      </c>
      <c r="J34" s="285" t="s">
        <v>508</v>
      </c>
      <c r="K34" s="285" t="s">
        <v>2433</v>
      </c>
      <c r="L34" s="286">
        <v>421904481001</v>
      </c>
      <c r="M34" s="285" t="s">
        <v>2434</v>
      </c>
      <c r="N34" s="285"/>
      <c r="O34" s="285"/>
      <c r="P34" s="285"/>
      <c r="Q34" s="213"/>
      <c r="R34" s="276" t="str">
        <f t="shared" si="0"/>
        <v>42024536</v>
      </c>
    </row>
    <row r="35" spans="1:18" x14ac:dyDescent="0.2">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2435</v>
      </c>
      <c r="B36" s="285" t="s">
        <v>2436</v>
      </c>
      <c r="C36" s="285" t="s">
        <v>422</v>
      </c>
      <c r="D36" s="285" t="s">
        <v>2437</v>
      </c>
      <c r="E36" s="285" t="s">
        <v>433</v>
      </c>
      <c r="F36" s="285" t="s">
        <v>434</v>
      </c>
      <c r="G36" s="285" t="s">
        <v>2438</v>
      </c>
      <c r="H36" s="285" t="s">
        <v>2439</v>
      </c>
      <c r="I36" s="285" t="s">
        <v>2440</v>
      </c>
      <c r="J36" s="285" t="s">
        <v>424</v>
      </c>
      <c r="K36" s="285" t="s">
        <v>2440</v>
      </c>
      <c r="L36" s="286">
        <v>421908828982</v>
      </c>
      <c r="M36" s="285" t="s">
        <v>2441</v>
      </c>
      <c r="N36" s="285"/>
      <c r="O36" s="285"/>
      <c r="P36" s="285"/>
      <c r="Q36" s="213"/>
      <c r="R36" s="276" t="str">
        <f t="shared" si="0"/>
        <v>42103479</v>
      </c>
    </row>
    <row r="37" spans="1:18" x14ac:dyDescent="0.2">
      <c r="A37" s="203" t="s">
        <v>2442</v>
      </c>
      <c r="B37" s="285" t="s">
        <v>2443</v>
      </c>
      <c r="C37" s="285" t="s">
        <v>2299</v>
      </c>
      <c r="D37" s="285" t="s">
        <v>2444</v>
      </c>
      <c r="E37" s="285" t="s">
        <v>2445</v>
      </c>
      <c r="F37" s="285" t="s">
        <v>2446</v>
      </c>
      <c r="G37" s="285" t="s">
        <v>2447</v>
      </c>
      <c r="H37" s="285" t="s">
        <v>2448</v>
      </c>
      <c r="I37" s="285" t="s">
        <v>2449</v>
      </c>
      <c r="J37" s="285" t="s">
        <v>2450</v>
      </c>
      <c r="K37" s="285" t="s">
        <v>2449</v>
      </c>
      <c r="L37" s="286">
        <v>421903141567</v>
      </c>
      <c r="M37" s="285" t="s">
        <v>2451</v>
      </c>
      <c r="N37" s="285"/>
      <c r="O37" s="285"/>
      <c r="P37" s="285"/>
      <c r="Q37" s="213"/>
      <c r="R37" s="276" t="str">
        <f t="shared" si="0"/>
        <v>47210125</v>
      </c>
    </row>
    <row r="38" spans="1:18" ht="12.5" x14ac:dyDescent="0.25">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x14ac:dyDescent="0.2">
      <c r="A39" s="203" t="s">
        <v>2452</v>
      </c>
      <c r="B39" s="285" t="s">
        <v>2453</v>
      </c>
      <c r="C39" s="285" t="s">
        <v>422</v>
      </c>
      <c r="D39" s="285" t="s">
        <v>2454</v>
      </c>
      <c r="E39" s="285" t="s">
        <v>942</v>
      </c>
      <c r="F39" s="285" t="s">
        <v>943</v>
      </c>
      <c r="G39" s="285" t="s">
        <v>2455</v>
      </c>
      <c r="H39" s="285" t="s">
        <v>2456</v>
      </c>
      <c r="I39" s="285" t="s">
        <v>2457</v>
      </c>
      <c r="J39" s="285" t="s">
        <v>424</v>
      </c>
      <c r="K39" s="285" t="s">
        <v>2457</v>
      </c>
      <c r="L39" s="286">
        <v>421907672006</v>
      </c>
      <c r="M39" s="285" t="s">
        <v>2458</v>
      </c>
      <c r="N39" s="285"/>
      <c r="O39" s="285"/>
      <c r="P39" s="285"/>
      <c r="Q39" s="213"/>
      <c r="R39" s="276" t="str">
        <f t="shared" si="0"/>
        <v>14222230</v>
      </c>
    </row>
    <row r="40" spans="1:18" x14ac:dyDescent="0.2">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x14ac:dyDescent="0.2">
      <c r="A41" s="203" t="s">
        <v>2459</v>
      </c>
      <c r="B41" s="285" t="s">
        <v>2460</v>
      </c>
      <c r="C41" s="285" t="s">
        <v>422</v>
      </c>
      <c r="D41" s="285" t="s">
        <v>2461</v>
      </c>
      <c r="E41" s="285" t="s">
        <v>2462</v>
      </c>
      <c r="F41" s="285" t="s">
        <v>2463</v>
      </c>
      <c r="G41" s="285" t="s">
        <v>2464</v>
      </c>
      <c r="H41" s="285" t="s">
        <v>2465</v>
      </c>
      <c r="I41" s="285" t="s">
        <v>2466</v>
      </c>
      <c r="J41" s="285" t="s">
        <v>424</v>
      </c>
      <c r="K41" s="285" t="s">
        <v>2467</v>
      </c>
      <c r="L41" s="286">
        <v>421903623498</v>
      </c>
      <c r="M41" s="285" t="s">
        <v>2468</v>
      </c>
      <c r="N41" s="285"/>
      <c r="O41" s="285"/>
      <c r="P41" s="285"/>
      <c r="Q41" s="213"/>
      <c r="R41" s="276" t="str">
        <f t="shared" si="0"/>
        <v>35533099</v>
      </c>
    </row>
    <row r="42" spans="1:18" x14ac:dyDescent="0.2">
      <c r="A42" s="203" t="s">
        <v>2469</v>
      </c>
      <c r="B42" s="285" t="s">
        <v>2470</v>
      </c>
      <c r="C42" s="285" t="s">
        <v>422</v>
      </c>
      <c r="D42" s="285" t="s">
        <v>2471</v>
      </c>
      <c r="E42" s="285" t="s">
        <v>807</v>
      </c>
      <c r="F42" s="285" t="s">
        <v>808</v>
      </c>
      <c r="G42" s="285" t="s">
        <v>2472</v>
      </c>
      <c r="H42" s="285" t="s">
        <v>2473</v>
      </c>
      <c r="I42" s="285" t="s">
        <v>2474</v>
      </c>
      <c r="J42" s="285" t="s">
        <v>424</v>
      </c>
      <c r="K42" s="285" t="s">
        <v>2474</v>
      </c>
      <c r="L42" s="286">
        <v>421907450644</v>
      </c>
      <c r="M42" s="285" t="s">
        <v>2475</v>
      </c>
      <c r="N42" s="285"/>
      <c r="O42" s="285"/>
      <c r="P42" s="285"/>
      <c r="Q42" s="213"/>
      <c r="R42" s="276" t="str">
        <f t="shared" si="0"/>
        <v>42074355</v>
      </c>
    </row>
    <row r="43" spans="1:18" x14ac:dyDescent="0.2">
      <c r="A43" s="203" t="s">
        <v>2476</v>
      </c>
      <c r="B43" s="285" t="s">
        <v>2477</v>
      </c>
      <c r="C43" s="285" t="s">
        <v>422</v>
      </c>
      <c r="D43" s="285" t="s">
        <v>2478</v>
      </c>
      <c r="E43" s="285" t="s">
        <v>433</v>
      </c>
      <c r="F43" s="285" t="s">
        <v>432</v>
      </c>
      <c r="G43" s="285" t="s">
        <v>2479</v>
      </c>
      <c r="H43" s="285" t="s">
        <v>2480</v>
      </c>
      <c r="I43" s="285" t="s">
        <v>2481</v>
      </c>
      <c r="J43" s="285" t="s">
        <v>424</v>
      </c>
      <c r="K43" s="285" t="s">
        <v>2481</v>
      </c>
      <c r="L43" s="286">
        <v>421905321899</v>
      </c>
      <c r="M43" s="285" t="s">
        <v>2482</v>
      </c>
      <c r="N43" s="285"/>
      <c r="O43" s="285"/>
      <c r="P43" s="285"/>
      <c r="Q43" s="213"/>
      <c r="R43" s="276" t="str">
        <f t="shared" si="0"/>
        <v>35545127</v>
      </c>
    </row>
    <row r="44" spans="1:18" x14ac:dyDescent="0.2">
      <c r="A44" s="203" t="s">
        <v>2483</v>
      </c>
      <c r="B44" s="285" t="s">
        <v>2484</v>
      </c>
      <c r="C44" s="285" t="s">
        <v>422</v>
      </c>
      <c r="D44" s="285" t="s">
        <v>2485</v>
      </c>
      <c r="E44" s="285" t="s">
        <v>435</v>
      </c>
      <c r="F44" s="285" t="s">
        <v>493</v>
      </c>
      <c r="G44" s="285" t="s">
        <v>2486</v>
      </c>
      <c r="H44" s="285" t="s">
        <v>2487</v>
      </c>
      <c r="I44" s="285" t="s">
        <v>2488</v>
      </c>
      <c r="J44" s="285" t="s">
        <v>424</v>
      </c>
      <c r="K44" s="285" t="s">
        <v>2488</v>
      </c>
      <c r="L44" s="286">
        <v>421907778064</v>
      </c>
      <c r="M44" s="285" t="s">
        <v>2489</v>
      </c>
      <c r="N44" s="285"/>
      <c r="O44" s="285"/>
      <c r="P44" s="285"/>
      <c r="Q44" s="213"/>
      <c r="R44" s="276" t="str">
        <f t="shared" si="0"/>
        <v>36130605</v>
      </c>
    </row>
    <row r="45" spans="1:18" x14ac:dyDescent="0.2">
      <c r="A45" s="203" t="s">
        <v>2490</v>
      </c>
      <c r="B45" s="285" t="s">
        <v>2491</v>
      </c>
      <c r="C45" s="285" t="s">
        <v>422</v>
      </c>
      <c r="D45" s="285" t="s">
        <v>2492</v>
      </c>
      <c r="E45" s="285" t="s">
        <v>1708</v>
      </c>
      <c r="F45" s="285" t="s">
        <v>724</v>
      </c>
      <c r="G45" s="285" t="s">
        <v>2493</v>
      </c>
      <c r="H45" s="285" t="s">
        <v>2494</v>
      </c>
      <c r="I45" s="285" t="s">
        <v>2495</v>
      </c>
      <c r="J45" s="285" t="s">
        <v>424</v>
      </c>
      <c r="K45" s="285" t="s">
        <v>2495</v>
      </c>
      <c r="L45" s="286">
        <v>421948900425</v>
      </c>
      <c r="M45" s="285" t="s">
        <v>2496</v>
      </c>
      <c r="N45" s="285"/>
      <c r="O45" s="285"/>
      <c r="P45" s="285"/>
      <c r="Q45" s="213"/>
      <c r="R45" s="276"/>
    </row>
    <row r="46" spans="1:18" x14ac:dyDescent="0.2">
      <c r="A46" s="203" t="s">
        <v>3022</v>
      </c>
      <c r="B46" s="285" t="s">
        <v>3000</v>
      </c>
      <c r="C46" s="285" t="s">
        <v>422</v>
      </c>
      <c r="D46" s="285" t="s">
        <v>3001</v>
      </c>
      <c r="E46" s="285" t="s">
        <v>3002</v>
      </c>
      <c r="F46" s="285" t="s">
        <v>3003</v>
      </c>
      <c r="G46" s="285" t="s">
        <v>514</v>
      </c>
      <c r="H46" s="285" t="s">
        <v>3004</v>
      </c>
      <c r="I46" s="285" t="s">
        <v>3005</v>
      </c>
      <c r="J46" s="285" t="s">
        <v>3006</v>
      </c>
      <c r="K46" s="285" t="s">
        <v>3005</v>
      </c>
      <c r="L46" s="286">
        <v>421904932311</v>
      </c>
      <c r="M46" s="285" t="s">
        <v>3007</v>
      </c>
      <c r="N46" s="285"/>
      <c r="O46" s="285"/>
      <c r="P46" s="285"/>
      <c r="Q46" s="213"/>
      <c r="R46" s="276" t="str">
        <f t="shared" si="0"/>
        <v>42345839</v>
      </c>
    </row>
    <row r="47" spans="1:18" x14ac:dyDescent="0.2">
      <c r="A47" s="203" t="s">
        <v>2497</v>
      </c>
      <c r="B47" s="285" t="s">
        <v>2498</v>
      </c>
      <c r="C47" s="285" t="s">
        <v>422</v>
      </c>
      <c r="D47" s="285" t="s">
        <v>2499</v>
      </c>
      <c r="E47" s="285" t="s">
        <v>1757</v>
      </c>
      <c r="F47" s="285" t="s">
        <v>1758</v>
      </c>
      <c r="G47" s="285" t="s">
        <v>2500</v>
      </c>
      <c r="H47" s="285" t="s">
        <v>2501</v>
      </c>
      <c r="I47" s="285" t="s">
        <v>2502</v>
      </c>
      <c r="J47" s="285" t="s">
        <v>426</v>
      </c>
      <c r="K47" s="285" t="s">
        <v>2502</v>
      </c>
      <c r="L47" s="286">
        <v>421948022784</v>
      </c>
      <c r="M47" s="285" t="s">
        <v>2503</v>
      </c>
      <c r="N47" s="285"/>
      <c r="O47" s="285"/>
      <c r="P47" s="285"/>
      <c r="Q47" s="213"/>
      <c r="R47" s="276" t="str">
        <f t="shared" si="0"/>
        <v>37859170</v>
      </c>
    </row>
    <row r="48" spans="1:18" x14ac:dyDescent="0.2">
      <c r="A48" s="203" t="s">
        <v>1763</v>
      </c>
      <c r="B48" s="285" t="s">
        <v>1764</v>
      </c>
      <c r="C48" s="285" t="s">
        <v>422</v>
      </c>
      <c r="D48" s="285" t="s">
        <v>2504</v>
      </c>
      <c r="E48" s="285" t="s">
        <v>1765</v>
      </c>
      <c r="F48" s="285" t="s">
        <v>1766</v>
      </c>
      <c r="G48" s="285" t="s">
        <v>2505</v>
      </c>
      <c r="H48" s="285" t="s">
        <v>2966</v>
      </c>
      <c r="I48" s="285" t="s">
        <v>1767</v>
      </c>
      <c r="J48" s="285" t="s">
        <v>424</v>
      </c>
      <c r="K48" s="285" t="s">
        <v>2967</v>
      </c>
      <c r="L48" s="286">
        <v>421905811054</v>
      </c>
      <c r="M48" s="285" t="s">
        <v>2506</v>
      </c>
      <c r="N48" s="285"/>
      <c r="O48" s="285"/>
      <c r="P48" s="285"/>
      <c r="Q48" s="213"/>
      <c r="R48" s="276" t="str">
        <f t="shared" si="0"/>
        <v>45011893</v>
      </c>
    </row>
    <row r="49" spans="1:18" x14ac:dyDescent="0.2">
      <c r="A49" s="203" t="s">
        <v>2507</v>
      </c>
      <c r="B49" s="285" t="s">
        <v>2508</v>
      </c>
      <c r="C49" s="285" t="s">
        <v>422</v>
      </c>
      <c r="D49" s="285" t="s">
        <v>2509</v>
      </c>
      <c r="E49" s="285" t="s">
        <v>429</v>
      </c>
      <c r="F49" s="285" t="s">
        <v>2510</v>
      </c>
      <c r="G49" s="285" t="s">
        <v>2511</v>
      </c>
      <c r="H49" s="285" t="s">
        <v>2512</v>
      </c>
      <c r="I49" s="285" t="s">
        <v>2513</v>
      </c>
      <c r="J49" s="285" t="s">
        <v>2514</v>
      </c>
      <c r="K49" s="285" t="s">
        <v>2513</v>
      </c>
      <c r="L49" s="286">
        <v>421905790638</v>
      </c>
      <c r="M49" s="285" t="s">
        <v>2515</v>
      </c>
      <c r="N49" s="285"/>
      <c r="O49" s="285"/>
      <c r="P49" s="285"/>
      <c r="Q49" s="213"/>
      <c r="R49" s="276" t="str">
        <f t="shared" si="0"/>
        <v>36071498</v>
      </c>
    </row>
    <row r="50" spans="1:18" x14ac:dyDescent="0.2">
      <c r="A50" s="203" t="s">
        <v>1768</v>
      </c>
      <c r="B50" s="285" t="s">
        <v>1769</v>
      </c>
      <c r="C50" s="285" t="s">
        <v>422</v>
      </c>
      <c r="D50" s="285" t="s">
        <v>1739</v>
      </c>
      <c r="E50" s="285" t="s">
        <v>433</v>
      </c>
      <c r="F50" s="285" t="s">
        <v>434</v>
      </c>
      <c r="G50" s="285" t="s">
        <v>1770</v>
      </c>
      <c r="H50" s="285" t="s">
        <v>1771</v>
      </c>
      <c r="I50" s="285" t="s">
        <v>1772</v>
      </c>
      <c r="J50" s="285" t="s">
        <v>424</v>
      </c>
      <c r="K50" s="285" t="s">
        <v>1772</v>
      </c>
      <c r="L50" s="286">
        <v>421915872938</v>
      </c>
      <c r="M50" s="285" t="s">
        <v>1773</v>
      </c>
      <c r="N50" s="285"/>
      <c r="O50" s="285"/>
      <c r="P50" s="285"/>
      <c r="Q50" s="213"/>
      <c r="R50" s="276" t="str">
        <f t="shared" si="0"/>
        <v>51565153</v>
      </c>
    </row>
    <row r="51" spans="1:18" ht="12.5" x14ac:dyDescent="0.25">
      <c r="A51" s="203" t="s">
        <v>1774</v>
      </c>
      <c r="B51" s="285" t="s">
        <v>1775</v>
      </c>
      <c r="C51" s="285" t="s">
        <v>422</v>
      </c>
      <c r="D51" s="285" t="s">
        <v>1776</v>
      </c>
      <c r="E51" s="285" t="s">
        <v>430</v>
      </c>
      <c r="F51" s="285" t="s">
        <v>1777</v>
      </c>
      <c r="G51" s="313" t="s">
        <v>1778</v>
      </c>
      <c r="H51" s="285" t="s">
        <v>1779</v>
      </c>
      <c r="I51" s="285" t="s">
        <v>1780</v>
      </c>
      <c r="J51" s="285" t="s">
        <v>424</v>
      </c>
      <c r="K51" s="285" t="s">
        <v>1780</v>
      </c>
      <c r="L51" s="286">
        <v>421904457419</v>
      </c>
      <c r="M51" s="285" t="s">
        <v>1781</v>
      </c>
      <c r="N51" s="285"/>
      <c r="O51" s="285"/>
      <c r="P51" s="285"/>
      <c r="Q51" s="213"/>
      <c r="R51" s="276" t="str">
        <f t="shared" si="0"/>
        <v>31940803</v>
      </c>
    </row>
    <row r="52" spans="1:18" ht="12.5" x14ac:dyDescent="0.25">
      <c r="A52" s="203" t="s">
        <v>1782</v>
      </c>
      <c r="B52" s="285" t="s">
        <v>1783</v>
      </c>
      <c r="C52" s="285" t="s">
        <v>422</v>
      </c>
      <c r="D52" s="285" t="s">
        <v>1784</v>
      </c>
      <c r="E52" s="285" t="s">
        <v>1765</v>
      </c>
      <c r="F52" s="285" t="s">
        <v>1785</v>
      </c>
      <c r="G52" s="313" t="s">
        <v>1786</v>
      </c>
      <c r="H52" s="285" t="s">
        <v>1787</v>
      </c>
      <c r="I52" s="285" t="s">
        <v>1788</v>
      </c>
      <c r="J52" s="285" t="s">
        <v>424</v>
      </c>
      <c r="K52" s="285" t="s">
        <v>1788</v>
      </c>
      <c r="L52" s="286">
        <v>421908119697</v>
      </c>
      <c r="M52" s="285" t="s">
        <v>1789</v>
      </c>
      <c r="N52" s="285"/>
      <c r="O52" s="285"/>
      <c r="P52" s="285"/>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5" t="s">
        <v>2517</v>
      </c>
      <c r="C54" s="285" t="s">
        <v>422</v>
      </c>
      <c r="D54" s="285" t="s">
        <v>2518</v>
      </c>
      <c r="E54" s="285" t="s">
        <v>433</v>
      </c>
      <c r="F54" s="285" t="s">
        <v>434</v>
      </c>
      <c r="G54" s="285" t="s">
        <v>2519</v>
      </c>
      <c r="H54" s="285" t="s">
        <v>2520</v>
      </c>
      <c r="I54" s="285" t="s">
        <v>2521</v>
      </c>
      <c r="J54" s="285" t="s">
        <v>424</v>
      </c>
      <c r="K54" s="285" t="s">
        <v>2521</v>
      </c>
      <c r="L54" s="286">
        <v>421908744859</v>
      </c>
      <c r="M54" s="285" t="s">
        <v>2522</v>
      </c>
      <c r="N54" s="285"/>
      <c r="O54" s="285"/>
      <c r="P54" s="285"/>
      <c r="Q54" s="213"/>
      <c r="R54" s="276" t="str">
        <f t="shared" si="0"/>
        <v>42329809</v>
      </c>
    </row>
    <row r="55" spans="1:18" x14ac:dyDescent="0.2">
      <c r="A55" s="203" t="s">
        <v>2523</v>
      </c>
      <c r="B55" s="285" t="s">
        <v>2524</v>
      </c>
      <c r="C55" s="285" t="s">
        <v>422</v>
      </c>
      <c r="D55" s="285" t="s">
        <v>2525</v>
      </c>
      <c r="E55" s="285" t="s">
        <v>429</v>
      </c>
      <c r="F55" s="285" t="s">
        <v>2526</v>
      </c>
      <c r="G55" s="285" t="s">
        <v>2527</v>
      </c>
      <c r="H55" s="285" t="s">
        <v>2528</v>
      </c>
      <c r="I55" s="285" t="s">
        <v>2529</v>
      </c>
      <c r="J55" s="285" t="s">
        <v>424</v>
      </c>
      <c r="K55" s="285" t="s">
        <v>2529</v>
      </c>
      <c r="L55" s="286">
        <v>421902299675</v>
      </c>
      <c r="M55" s="285" t="s">
        <v>2530</v>
      </c>
      <c r="N55" s="285"/>
      <c r="O55" s="285"/>
      <c r="P55" s="285"/>
      <c r="Q55" s="213"/>
      <c r="R55" s="276" t="str">
        <f t="shared" si="0"/>
        <v>30857791</v>
      </c>
    </row>
    <row r="56" spans="1:18" x14ac:dyDescent="0.2">
      <c r="A56" s="203" t="s">
        <v>2531</v>
      </c>
      <c r="B56" s="285" t="s">
        <v>2532</v>
      </c>
      <c r="C56" s="285" t="s">
        <v>422</v>
      </c>
      <c r="D56" s="285" t="s">
        <v>1725</v>
      </c>
      <c r="E56" s="285" t="s">
        <v>2533</v>
      </c>
      <c r="F56" s="285" t="s">
        <v>816</v>
      </c>
      <c r="G56" s="285" t="s">
        <v>2534</v>
      </c>
      <c r="H56" s="285" t="s">
        <v>2535</v>
      </c>
      <c r="I56" s="285" t="s">
        <v>2536</v>
      </c>
      <c r="J56" s="285" t="s">
        <v>2514</v>
      </c>
      <c r="K56" s="285" t="s">
        <v>2537</v>
      </c>
      <c r="L56" s="286">
        <v>421911970887</v>
      </c>
      <c r="M56" s="285" t="s">
        <v>2538</v>
      </c>
      <c r="N56" s="285"/>
      <c r="O56" s="285"/>
      <c r="P56" s="285"/>
      <c r="Q56" s="213"/>
      <c r="R56" s="276" t="str">
        <f t="shared" si="0"/>
        <v>35987901</v>
      </c>
    </row>
    <row r="57" spans="1:18" x14ac:dyDescent="0.2">
      <c r="A57" s="203" t="s">
        <v>2539</v>
      </c>
      <c r="B57" s="285" t="s">
        <v>2540</v>
      </c>
      <c r="C57" s="285" t="s">
        <v>422</v>
      </c>
      <c r="D57" s="285" t="s">
        <v>2541</v>
      </c>
      <c r="E57" s="285" t="s">
        <v>2058</v>
      </c>
      <c r="F57" s="285" t="s">
        <v>2059</v>
      </c>
      <c r="G57" s="285" t="s">
        <v>2542</v>
      </c>
      <c r="H57" s="285" t="s">
        <v>2543</v>
      </c>
      <c r="I57" s="285" t="s">
        <v>2544</v>
      </c>
      <c r="J57" s="285" t="s">
        <v>424</v>
      </c>
      <c r="K57" s="285"/>
      <c r="L57" s="286">
        <v>421902677720</v>
      </c>
      <c r="M57" s="285" t="s">
        <v>2545</v>
      </c>
      <c r="N57" s="285"/>
      <c r="O57" s="285"/>
      <c r="P57" s="285"/>
      <c r="Q57" s="213"/>
      <c r="R57" s="276" t="str">
        <f t="shared" si="0"/>
        <v>53942663</v>
      </c>
    </row>
    <row r="58" spans="1:18" x14ac:dyDescent="0.2">
      <c r="A58" s="203" t="s">
        <v>2546</v>
      </c>
      <c r="B58" s="285" t="s">
        <v>2547</v>
      </c>
      <c r="C58" s="285" t="s">
        <v>422</v>
      </c>
      <c r="D58" s="285" t="s">
        <v>2548</v>
      </c>
      <c r="E58" s="285" t="s">
        <v>2549</v>
      </c>
      <c r="F58" s="285" t="s">
        <v>2550</v>
      </c>
      <c r="G58" s="285" t="s">
        <v>2551</v>
      </c>
      <c r="H58" s="285" t="s">
        <v>2552</v>
      </c>
      <c r="I58" s="285" t="s">
        <v>2553</v>
      </c>
      <c r="J58" s="285" t="s">
        <v>508</v>
      </c>
      <c r="K58" s="285" t="s">
        <v>2553</v>
      </c>
      <c r="L58" s="286">
        <v>421905892677</v>
      </c>
      <c r="M58" s="285" t="s">
        <v>2554</v>
      </c>
      <c r="N58" s="285"/>
      <c r="O58" s="285"/>
      <c r="P58" s="285"/>
      <c r="Q58" s="213"/>
      <c r="R58" s="276" t="str">
        <f t="shared" si="0"/>
        <v>37951343</v>
      </c>
    </row>
    <row r="59" spans="1:18" x14ac:dyDescent="0.2">
      <c r="A59" s="203" t="s">
        <v>2555</v>
      </c>
      <c r="B59" s="285" t="s">
        <v>2556</v>
      </c>
      <c r="C59" s="285" t="s">
        <v>422</v>
      </c>
      <c r="D59" s="285" t="s">
        <v>2557</v>
      </c>
      <c r="E59" s="285" t="s">
        <v>429</v>
      </c>
      <c r="F59" s="285" t="s">
        <v>2558</v>
      </c>
      <c r="G59" s="285" t="s">
        <v>2559</v>
      </c>
      <c r="H59" s="285" t="s">
        <v>2560</v>
      </c>
      <c r="I59" s="285" t="s">
        <v>2561</v>
      </c>
      <c r="J59" s="285" t="s">
        <v>2514</v>
      </c>
      <c r="K59" s="285" t="s">
        <v>2562</v>
      </c>
      <c r="L59" s="286">
        <v>421905504131</v>
      </c>
      <c r="M59" s="285" t="s">
        <v>2563</v>
      </c>
      <c r="N59" s="285"/>
      <c r="O59" s="285"/>
      <c r="P59" s="285"/>
      <c r="Q59" s="213"/>
      <c r="R59" s="276" t="str">
        <f t="shared" si="0"/>
        <v>30847991</v>
      </c>
    </row>
    <row r="60" spans="1:18" x14ac:dyDescent="0.2">
      <c r="A60" s="203" t="s">
        <v>2564</v>
      </c>
      <c r="B60" s="285" t="s">
        <v>2565</v>
      </c>
      <c r="C60" s="285" t="s">
        <v>422</v>
      </c>
      <c r="D60" s="285" t="s">
        <v>2566</v>
      </c>
      <c r="E60" s="285" t="s">
        <v>2567</v>
      </c>
      <c r="F60" s="285" t="s">
        <v>2568</v>
      </c>
      <c r="G60" s="285" t="s">
        <v>2569</v>
      </c>
      <c r="H60" s="285" t="s">
        <v>2570</v>
      </c>
      <c r="I60" s="285" t="s">
        <v>2571</v>
      </c>
      <c r="J60" s="285" t="s">
        <v>424</v>
      </c>
      <c r="K60" s="285" t="s">
        <v>2571</v>
      </c>
      <c r="L60" s="286">
        <v>421948800954</v>
      </c>
      <c r="M60" s="285" t="s">
        <v>2572</v>
      </c>
      <c r="N60" s="285"/>
      <c r="O60" s="285"/>
      <c r="P60" s="285"/>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5" t="s">
        <v>1800</v>
      </c>
      <c r="C62" s="285" t="s">
        <v>422</v>
      </c>
      <c r="D62" s="285" t="s">
        <v>1801</v>
      </c>
      <c r="E62" s="285" t="s">
        <v>1802</v>
      </c>
      <c r="F62" s="285" t="s">
        <v>1803</v>
      </c>
      <c r="G62" s="285" t="s">
        <v>1804</v>
      </c>
      <c r="H62" s="285" t="s">
        <v>1805</v>
      </c>
      <c r="I62" s="285" t="s">
        <v>1806</v>
      </c>
      <c r="J62" s="285" t="s">
        <v>424</v>
      </c>
      <c r="K62" s="285" t="s">
        <v>1806</v>
      </c>
      <c r="L62" s="286">
        <v>421903175665</v>
      </c>
      <c r="M62" s="285" t="s">
        <v>1807</v>
      </c>
      <c r="N62" s="285"/>
      <c r="O62" s="285"/>
      <c r="P62" s="285"/>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5" t="s">
        <v>2574</v>
      </c>
      <c r="C64" s="285" t="s">
        <v>422</v>
      </c>
      <c r="D64" s="285" t="s">
        <v>2575</v>
      </c>
      <c r="E64" s="285" t="s">
        <v>2576</v>
      </c>
      <c r="F64" s="285" t="s">
        <v>317</v>
      </c>
      <c r="G64" s="285"/>
      <c r="H64" s="285" t="s">
        <v>2577</v>
      </c>
      <c r="I64" s="285" t="s">
        <v>2578</v>
      </c>
      <c r="J64" s="285" t="s">
        <v>424</v>
      </c>
      <c r="K64" s="285" t="s">
        <v>2578</v>
      </c>
      <c r="L64" s="286">
        <v>421907835443</v>
      </c>
      <c r="M64" s="285" t="s">
        <v>2579</v>
      </c>
      <c r="N64" s="285"/>
      <c r="O64" s="285"/>
      <c r="P64" s="285"/>
      <c r="Q64" s="213"/>
      <c r="R64" s="276" t="str">
        <f t="shared" si="0"/>
        <v>00689025</v>
      </c>
    </row>
    <row r="65" spans="1:18" x14ac:dyDescent="0.2">
      <c r="A65" s="203" t="s">
        <v>2580</v>
      </c>
      <c r="B65" s="285" t="s">
        <v>2581</v>
      </c>
      <c r="C65" s="285" t="s">
        <v>1715</v>
      </c>
      <c r="D65" s="285" t="s">
        <v>2582</v>
      </c>
      <c r="E65" s="285" t="s">
        <v>2583</v>
      </c>
      <c r="F65" s="285" t="s">
        <v>2584</v>
      </c>
      <c r="G65" s="285" t="s">
        <v>2585</v>
      </c>
      <c r="H65" s="285" t="s">
        <v>2586</v>
      </c>
      <c r="I65" s="285" t="s">
        <v>2587</v>
      </c>
      <c r="J65" s="285" t="s">
        <v>2588</v>
      </c>
      <c r="K65" s="285" t="s">
        <v>2587</v>
      </c>
      <c r="L65" s="286">
        <v>421911674673</v>
      </c>
      <c r="M65" s="285" t="s">
        <v>2589</v>
      </c>
      <c r="N65" s="285"/>
      <c r="O65" s="285"/>
      <c r="P65" s="285"/>
      <c r="Q65" s="213"/>
      <c r="R65" s="276" t="str">
        <f t="shared" si="0"/>
        <v>00313319</v>
      </c>
    </row>
    <row r="66" spans="1:18" x14ac:dyDescent="0.2">
      <c r="A66" s="203" t="s">
        <v>2590</v>
      </c>
      <c r="B66" s="285" t="s">
        <v>2591</v>
      </c>
      <c r="C66" s="285" t="s">
        <v>1715</v>
      </c>
      <c r="D66" s="285" t="s">
        <v>2592</v>
      </c>
      <c r="E66" s="285" t="s">
        <v>1893</v>
      </c>
      <c r="F66" s="285" t="s">
        <v>2593</v>
      </c>
      <c r="G66" s="285" t="s">
        <v>2594</v>
      </c>
      <c r="H66" s="285" t="s">
        <v>2595</v>
      </c>
      <c r="I66" s="285" t="s">
        <v>2596</v>
      </c>
      <c r="J66" s="285" t="s">
        <v>2588</v>
      </c>
      <c r="K66" s="285" t="s">
        <v>2596</v>
      </c>
      <c r="L66" s="286">
        <v>421527167202</v>
      </c>
      <c r="M66" s="285" t="s">
        <v>2597</v>
      </c>
      <c r="N66" s="285"/>
      <c r="O66" s="285"/>
      <c r="P66" s="285"/>
      <c r="Q66" s="213"/>
      <c r="R66" s="276" t="str">
        <f t="shared" si="0"/>
        <v>00326470</v>
      </c>
    </row>
    <row r="67" spans="1:18" x14ac:dyDescent="0.2">
      <c r="A67" s="203" t="s">
        <v>2598</v>
      </c>
      <c r="B67" s="285" t="s">
        <v>2599</v>
      </c>
      <c r="C67" s="285" t="s">
        <v>1715</v>
      </c>
      <c r="D67" s="285" t="s">
        <v>2600</v>
      </c>
      <c r="E67" s="285" t="s">
        <v>2601</v>
      </c>
      <c r="F67" s="285" t="s">
        <v>2602</v>
      </c>
      <c r="G67" s="285" t="s">
        <v>2603</v>
      </c>
      <c r="H67" s="285" t="s">
        <v>2604</v>
      </c>
      <c r="I67" s="285" t="s">
        <v>2605</v>
      </c>
      <c r="J67" s="285" t="s">
        <v>2588</v>
      </c>
      <c r="K67" s="285" t="s">
        <v>2605</v>
      </c>
      <c r="L67" s="286">
        <v>421362851307</v>
      </c>
      <c r="M67" s="285" t="s">
        <v>2606</v>
      </c>
      <c r="N67" s="285"/>
      <c r="O67" s="285"/>
      <c r="P67" s="285"/>
      <c r="Q67" s="213"/>
      <c r="R67" s="276" t="str">
        <f t="shared" si="0"/>
        <v>00309303</v>
      </c>
    </row>
    <row r="68" spans="1:18" x14ac:dyDescent="0.2">
      <c r="A68" s="203" t="s">
        <v>2607</v>
      </c>
      <c r="B68" s="285" t="s">
        <v>2608</v>
      </c>
      <c r="C68" s="285" t="s">
        <v>422</v>
      </c>
      <c r="D68" s="285" t="s">
        <v>2609</v>
      </c>
      <c r="E68" s="285" t="s">
        <v>2610</v>
      </c>
      <c r="F68" s="285" t="s">
        <v>2611</v>
      </c>
      <c r="G68" s="285" t="s">
        <v>2612</v>
      </c>
      <c r="H68" s="285" t="s">
        <v>2613</v>
      </c>
      <c r="I68" s="285" t="s">
        <v>2614</v>
      </c>
      <c r="J68" s="285" t="s">
        <v>2615</v>
      </c>
      <c r="K68" s="285" t="s">
        <v>2614</v>
      </c>
      <c r="L68" s="286">
        <v>421903882441</v>
      </c>
      <c r="M68" s="285" t="s">
        <v>2616</v>
      </c>
      <c r="N68" s="285"/>
      <c r="O68" s="285"/>
      <c r="P68" s="285"/>
      <c r="Q68" s="213"/>
      <c r="R68" s="276" t="str">
        <f t="shared" si="0"/>
        <v>42375177</v>
      </c>
    </row>
    <row r="69" spans="1:18" x14ac:dyDescent="0.2">
      <c r="A69" s="203" t="s">
        <v>2617</v>
      </c>
      <c r="B69" s="285" t="s">
        <v>2618</v>
      </c>
      <c r="C69" s="285" t="s">
        <v>422</v>
      </c>
      <c r="D69" s="285" t="s">
        <v>2619</v>
      </c>
      <c r="E69" s="285" t="s">
        <v>429</v>
      </c>
      <c r="F69" s="285" t="s">
        <v>621</v>
      </c>
      <c r="G69" s="285" t="s">
        <v>2620</v>
      </c>
      <c r="H69" s="285" t="s">
        <v>2621</v>
      </c>
      <c r="I69" s="285" t="s">
        <v>2622</v>
      </c>
      <c r="J69" s="285" t="s">
        <v>424</v>
      </c>
      <c r="K69" s="285" t="s">
        <v>2622</v>
      </c>
      <c r="L69" s="286">
        <v>421904566528</v>
      </c>
      <c r="M69" s="285" t="s">
        <v>2357</v>
      </c>
      <c r="N69" s="285"/>
      <c r="O69" s="285"/>
      <c r="P69" s="285"/>
      <c r="Q69" s="213"/>
      <c r="R69" s="276"/>
    </row>
    <row r="70" spans="1:18" ht="12.5" x14ac:dyDescent="0.25">
      <c r="A70" s="203" t="s">
        <v>1810</v>
      </c>
      <c r="B70" s="285" t="s">
        <v>1811</v>
      </c>
      <c r="C70" s="285" t="s">
        <v>422</v>
      </c>
      <c r="D70" s="285" t="s">
        <v>1812</v>
      </c>
      <c r="E70" s="285" t="s">
        <v>435</v>
      </c>
      <c r="F70" s="285" t="s">
        <v>493</v>
      </c>
      <c r="G70" s="313" t="s">
        <v>1813</v>
      </c>
      <c r="H70" s="285" t="s">
        <v>1814</v>
      </c>
      <c r="I70" s="285" t="s">
        <v>1815</v>
      </c>
      <c r="J70" s="285" t="s">
        <v>1816</v>
      </c>
      <c r="K70" s="285" t="s">
        <v>1817</v>
      </c>
      <c r="L70" s="286">
        <v>421917659092</v>
      </c>
      <c r="M70" s="285" t="s">
        <v>1818</v>
      </c>
      <c r="N70" s="285"/>
      <c r="O70" s="285"/>
      <c r="P70" s="285"/>
      <c r="Q70" s="213"/>
      <c r="R70" s="276" t="str">
        <f t="shared" si="0"/>
        <v>35994134</v>
      </c>
    </row>
    <row r="71" spans="1:18" x14ac:dyDescent="0.2">
      <c r="A71" s="203" t="s">
        <v>2623</v>
      </c>
      <c r="B71" s="285" t="s">
        <v>2624</v>
      </c>
      <c r="C71" s="285" t="s">
        <v>422</v>
      </c>
      <c r="D71" s="285" t="s">
        <v>2625</v>
      </c>
      <c r="E71" s="285" t="s">
        <v>2626</v>
      </c>
      <c r="F71" s="285" t="s">
        <v>2627</v>
      </c>
      <c r="G71" s="285" t="s">
        <v>2628</v>
      </c>
      <c r="H71" s="285" t="s">
        <v>2629</v>
      </c>
      <c r="I71" s="285" t="s">
        <v>2630</v>
      </c>
      <c r="J71" s="285" t="s">
        <v>2514</v>
      </c>
      <c r="K71" s="285" t="s">
        <v>2630</v>
      </c>
      <c r="L71" s="286">
        <v>421905567307</v>
      </c>
      <c r="M71" s="285" t="s">
        <v>2631</v>
      </c>
      <c r="N71" s="285"/>
      <c r="O71" s="285"/>
      <c r="P71" s="285"/>
      <c r="Q71" s="213"/>
      <c r="R71" s="276" t="str">
        <f t="shared" si="0"/>
        <v>42108012</v>
      </c>
    </row>
    <row r="72" spans="1:18" x14ac:dyDescent="0.2">
      <c r="A72" s="203" t="s">
        <v>2632</v>
      </c>
      <c r="B72" s="285" t="s">
        <v>2633</v>
      </c>
      <c r="C72" s="285" t="s">
        <v>2299</v>
      </c>
      <c r="D72" s="285" t="s">
        <v>2634</v>
      </c>
      <c r="E72" s="285" t="s">
        <v>2264</v>
      </c>
      <c r="F72" s="285" t="s">
        <v>2265</v>
      </c>
      <c r="G72" s="285" t="s">
        <v>2635</v>
      </c>
      <c r="H72" s="285" t="s">
        <v>2636</v>
      </c>
      <c r="I72" s="285" t="s">
        <v>2637</v>
      </c>
      <c r="J72" s="285" t="s">
        <v>2305</v>
      </c>
      <c r="K72" s="285" t="s">
        <v>2357</v>
      </c>
      <c r="L72" s="286" t="s">
        <v>2357</v>
      </c>
      <c r="M72" s="285" t="s">
        <v>2357</v>
      </c>
      <c r="N72" s="285"/>
      <c r="O72" s="285"/>
      <c r="P72" s="285"/>
      <c r="Q72" s="213"/>
      <c r="R72" s="276" t="str">
        <f t="shared" si="0"/>
        <v>36332500</v>
      </c>
    </row>
    <row r="73" spans="1:18" x14ac:dyDescent="0.2">
      <c r="A73" s="203" t="s">
        <v>2638</v>
      </c>
      <c r="B73" s="285" t="s">
        <v>2639</v>
      </c>
      <c r="C73" s="285" t="s">
        <v>422</v>
      </c>
      <c r="D73" s="285" t="s">
        <v>2640</v>
      </c>
      <c r="E73" s="285" t="s">
        <v>2641</v>
      </c>
      <c r="F73" s="285" t="s">
        <v>2642</v>
      </c>
      <c r="G73" s="285" t="s">
        <v>2643</v>
      </c>
      <c r="H73" s="285" t="s">
        <v>2644</v>
      </c>
      <c r="I73" s="285" t="s">
        <v>2645</v>
      </c>
      <c r="J73" s="285" t="s">
        <v>424</v>
      </c>
      <c r="K73" s="285" t="s">
        <v>2645</v>
      </c>
      <c r="L73" s="286">
        <v>421905656180</v>
      </c>
      <c r="M73" s="285" t="s">
        <v>2357</v>
      </c>
      <c r="N73" s="285"/>
      <c r="O73" s="285"/>
      <c r="P73" s="285"/>
      <c r="Q73" s="213"/>
      <c r="R73" s="276" t="str">
        <f t="shared" si="0"/>
        <v>37832743</v>
      </c>
    </row>
    <row r="74" spans="1:18" x14ac:dyDescent="0.2">
      <c r="A74" s="203" t="s">
        <v>2646</v>
      </c>
      <c r="B74" s="285" t="s">
        <v>2647</v>
      </c>
      <c r="C74" s="285" t="s">
        <v>422</v>
      </c>
      <c r="D74" s="285" t="s">
        <v>2648</v>
      </c>
      <c r="E74" s="285" t="s">
        <v>423</v>
      </c>
      <c r="F74" s="285" t="s">
        <v>816</v>
      </c>
      <c r="G74" s="285" t="s">
        <v>2649</v>
      </c>
      <c r="H74" s="285" t="s">
        <v>2650</v>
      </c>
      <c r="I74" s="285" t="s">
        <v>2651</v>
      </c>
      <c r="J74" s="285" t="s">
        <v>424</v>
      </c>
      <c r="K74" s="285" t="s">
        <v>2651</v>
      </c>
      <c r="L74" s="286">
        <v>421905168178</v>
      </c>
      <c r="M74" s="285" t="s">
        <v>2357</v>
      </c>
      <c r="N74" s="285"/>
      <c r="O74" s="285"/>
      <c r="P74" s="285"/>
      <c r="Q74" s="213"/>
      <c r="R74" s="276" t="str">
        <f t="shared" si="0"/>
        <v>42007445</v>
      </c>
    </row>
    <row r="75" spans="1:18" ht="12.5" x14ac:dyDescent="0.25">
      <c r="A75" s="203" t="s">
        <v>1819</v>
      </c>
      <c r="B75" s="285" t="s">
        <v>1820</v>
      </c>
      <c r="C75" s="285" t="s">
        <v>422</v>
      </c>
      <c r="D75" s="285" t="s">
        <v>1821</v>
      </c>
      <c r="E75" s="285" t="s">
        <v>501</v>
      </c>
      <c r="F75" s="285" t="s">
        <v>502</v>
      </c>
      <c r="G75" s="313" t="s">
        <v>1822</v>
      </c>
      <c r="H75" s="285" t="s">
        <v>1823</v>
      </c>
      <c r="I75" s="285" t="s">
        <v>1824</v>
      </c>
      <c r="J75" s="285" t="s">
        <v>424</v>
      </c>
      <c r="K75" s="285" t="s">
        <v>1825</v>
      </c>
      <c r="L75" s="286">
        <v>421905897072</v>
      </c>
      <c r="M75" s="285" t="s">
        <v>1826</v>
      </c>
      <c r="N75" s="285"/>
      <c r="O75" s="285"/>
      <c r="P75" s="285"/>
      <c r="Q75" s="213"/>
      <c r="R75" s="276" t="str">
        <f t="shared" si="0"/>
        <v>36102181</v>
      </c>
    </row>
    <row r="76" spans="1:18" x14ac:dyDescent="0.2">
      <c r="A76" s="203" t="s">
        <v>2652</v>
      </c>
      <c r="B76" s="285" t="s">
        <v>2653</v>
      </c>
      <c r="C76" s="285" t="s">
        <v>422</v>
      </c>
      <c r="D76" s="285" t="s">
        <v>2654</v>
      </c>
      <c r="E76" s="285" t="s">
        <v>2655</v>
      </c>
      <c r="F76" s="285" t="s">
        <v>2656</v>
      </c>
      <c r="G76" s="285" t="s">
        <v>2657</v>
      </c>
      <c r="H76" s="285" t="s">
        <v>2658</v>
      </c>
      <c r="I76" s="285" t="s">
        <v>2659</v>
      </c>
      <c r="J76" s="285" t="s">
        <v>424</v>
      </c>
      <c r="K76" s="285" t="s">
        <v>2659</v>
      </c>
      <c r="L76" s="286">
        <v>421948486366</v>
      </c>
      <c r="M76" s="285" t="s">
        <v>2660</v>
      </c>
      <c r="N76" s="285"/>
      <c r="O76" s="285"/>
      <c r="P76" s="285"/>
      <c r="Q76" s="213"/>
      <c r="R76" s="276" t="str">
        <f t="shared" si="0"/>
        <v>42172209</v>
      </c>
    </row>
    <row r="77" spans="1:18" x14ac:dyDescent="0.2">
      <c r="A77" s="203" t="s">
        <v>1827</v>
      </c>
      <c r="B77" s="285" t="s">
        <v>1828</v>
      </c>
      <c r="C77" s="285" t="s">
        <v>422</v>
      </c>
      <c r="D77" s="285" t="s">
        <v>1829</v>
      </c>
      <c r="E77" s="285" t="s">
        <v>429</v>
      </c>
      <c r="F77" s="285" t="s">
        <v>1830</v>
      </c>
      <c r="G77" s="285" t="s">
        <v>1831</v>
      </c>
      <c r="H77" s="285" t="s">
        <v>1832</v>
      </c>
      <c r="I77" s="285" t="s">
        <v>2661</v>
      </c>
      <c r="J77" s="199" t="s">
        <v>426</v>
      </c>
      <c r="K77" s="285"/>
      <c r="L77" s="286">
        <v>421918817207</v>
      </c>
      <c r="M77" s="285" t="s">
        <v>1833</v>
      </c>
      <c r="N77" s="285"/>
      <c r="O77" s="285"/>
      <c r="P77" s="285"/>
    </row>
    <row r="78" spans="1:18" x14ac:dyDescent="0.2">
      <c r="A78" s="203" t="s">
        <v>3023</v>
      </c>
      <c r="B78" s="285" t="s">
        <v>3008</v>
      </c>
      <c r="C78" s="285" t="s">
        <v>422</v>
      </c>
      <c r="D78" s="285" t="s">
        <v>3009</v>
      </c>
      <c r="E78" s="285" t="s">
        <v>3010</v>
      </c>
      <c r="F78" s="285" t="s">
        <v>3011</v>
      </c>
      <c r="G78" s="285"/>
      <c r="H78" s="285" t="s">
        <v>3012</v>
      </c>
      <c r="I78" s="285" t="s">
        <v>3013</v>
      </c>
      <c r="J78" s="285" t="s">
        <v>1704</v>
      </c>
      <c r="K78" s="285" t="s">
        <v>3013</v>
      </c>
      <c r="L78" s="286">
        <v>421903800907</v>
      </c>
      <c r="M78" s="285" t="s">
        <v>3020</v>
      </c>
      <c r="N78" s="285"/>
      <c r="O78" s="285"/>
      <c r="P78" s="285"/>
    </row>
    <row r="79" spans="1:18" x14ac:dyDescent="0.2">
      <c r="A79" s="203" t="s">
        <v>2662</v>
      </c>
      <c r="B79" s="285" t="s">
        <v>2663</v>
      </c>
      <c r="C79" s="285" t="s">
        <v>422</v>
      </c>
      <c r="D79" s="285" t="s">
        <v>2664</v>
      </c>
      <c r="E79" s="285" t="s">
        <v>2665</v>
      </c>
      <c r="F79" s="285" t="s">
        <v>2666</v>
      </c>
      <c r="G79" s="285" t="s">
        <v>2667</v>
      </c>
      <c r="H79" s="285" t="s">
        <v>2668</v>
      </c>
      <c r="I79" s="285" t="s">
        <v>2669</v>
      </c>
      <c r="J79" s="285" t="s">
        <v>424</v>
      </c>
      <c r="K79" s="285" t="s">
        <v>2669</v>
      </c>
      <c r="L79" s="286">
        <v>421904339283</v>
      </c>
      <c r="M79" s="285" t="s">
        <v>2670</v>
      </c>
      <c r="N79" s="285"/>
      <c r="O79" s="285"/>
      <c r="P79" s="285"/>
    </row>
    <row r="80" spans="1:18" x14ac:dyDescent="0.2">
      <c r="A80" s="203" t="s">
        <v>1834</v>
      </c>
      <c r="B80" s="285" t="s">
        <v>1835</v>
      </c>
      <c r="C80" s="285" t="s">
        <v>422</v>
      </c>
      <c r="D80" s="285" t="s">
        <v>1836</v>
      </c>
      <c r="E80" s="285" t="s">
        <v>501</v>
      </c>
      <c r="F80" s="285" t="s">
        <v>1837</v>
      </c>
      <c r="G80" s="285" t="s">
        <v>1838</v>
      </c>
      <c r="H80" s="285" t="s">
        <v>1839</v>
      </c>
      <c r="I80" s="285" t="s">
        <v>1840</v>
      </c>
      <c r="J80" s="285" t="s">
        <v>424</v>
      </c>
      <c r="K80" s="285" t="s">
        <v>1840</v>
      </c>
      <c r="L80" s="286">
        <v>421908842839</v>
      </c>
      <c r="M80" s="285" t="s">
        <v>2671</v>
      </c>
      <c r="N80" s="285"/>
      <c r="O80" s="285"/>
      <c r="P80" s="285"/>
    </row>
    <row r="81" spans="1:16" x14ac:dyDescent="0.2">
      <c r="A81" s="203" t="s">
        <v>2672</v>
      </c>
      <c r="B81" s="285" t="s">
        <v>2673</v>
      </c>
      <c r="C81" s="285" t="s">
        <v>2299</v>
      </c>
      <c r="D81" s="285" t="s">
        <v>2674</v>
      </c>
      <c r="E81" s="285" t="s">
        <v>429</v>
      </c>
      <c r="F81" s="285" t="s">
        <v>541</v>
      </c>
      <c r="G81" s="285" t="s">
        <v>2675</v>
      </c>
      <c r="H81" s="285" t="s">
        <v>2676</v>
      </c>
      <c r="I81" s="285" t="s">
        <v>2677</v>
      </c>
      <c r="J81" s="285" t="s">
        <v>2678</v>
      </c>
      <c r="K81" s="285" t="s">
        <v>2677</v>
      </c>
      <c r="L81" s="286">
        <v>421908794333</v>
      </c>
      <c r="M81" s="285" t="s">
        <v>2679</v>
      </c>
      <c r="N81" s="285"/>
      <c r="O81" s="285"/>
      <c r="P81" s="285"/>
    </row>
    <row r="82" spans="1:16" x14ac:dyDescent="0.2">
      <c r="A82" s="203" t="s">
        <v>1841</v>
      </c>
      <c r="B82" s="285" t="s">
        <v>1842</v>
      </c>
      <c r="C82" s="285" t="s">
        <v>422</v>
      </c>
      <c r="D82" s="285" t="s">
        <v>1843</v>
      </c>
      <c r="E82" s="285" t="s">
        <v>1844</v>
      </c>
      <c r="F82" s="285" t="s">
        <v>1845</v>
      </c>
      <c r="G82" s="285" t="s">
        <v>1846</v>
      </c>
      <c r="H82" s="285" t="s">
        <v>1847</v>
      </c>
      <c r="I82" s="285" t="s">
        <v>1848</v>
      </c>
      <c r="J82" s="285" t="s">
        <v>1849</v>
      </c>
      <c r="K82" s="285" t="s">
        <v>1848</v>
      </c>
      <c r="L82" s="286">
        <v>421910388699</v>
      </c>
      <c r="M82" s="285" t="s">
        <v>1850</v>
      </c>
      <c r="N82" s="285"/>
      <c r="O82" s="285"/>
      <c r="P82" s="285"/>
    </row>
    <row r="83" spans="1:16" ht="12.5" x14ac:dyDescent="0.25">
      <c r="A83" s="203" t="s">
        <v>1851</v>
      </c>
      <c r="B83" s="285" t="s">
        <v>1852</v>
      </c>
      <c r="C83" s="285" t="s">
        <v>422</v>
      </c>
      <c r="D83" s="285" t="s">
        <v>1853</v>
      </c>
      <c r="E83" s="285" t="s">
        <v>429</v>
      </c>
      <c r="F83" s="285" t="s">
        <v>825</v>
      </c>
      <c r="G83" s="313" t="s">
        <v>1854</v>
      </c>
      <c r="H83" s="285" t="s">
        <v>1855</v>
      </c>
      <c r="I83" s="285" t="s">
        <v>1856</v>
      </c>
      <c r="J83" s="285" t="s">
        <v>424</v>
      </c>
      <c r="K83" s="285" t="s">
        <v>1856</v>
      </c>
      <c r="L83" s="286">
        <v>421905659005</v>
      </c>
      <c r="M83" s="285" t="s">
        <v>1857</v>
      </c>
      <c r="N83" s="285"/>
      <c r="O83" s="285"/>
      <c r="P83" s="285"/>
    </row>
    <row r="84" spans="1:16" ht="12.5" x14ac:dyDescent="0.25">
      <c r="A84" s="203" t="s">
        <v>1858</v>
      </c>
      <c r="B84" s="285" t="s">
        <v>1859</v>
      </c>
      <c r="C84" s="285" t="s">
        <v>422</v>
      </c>
      <c r="D84" s="285" t="s">
        <v>1860</v>
      </c>
      <c r="E84" s="285" t="s">
        <v>433</v>
      </c>
      <c r="F84" s="285" t="s">
        <v>434</v>
      </c>
      <c r="G84" s="313" t="s">
        <v>1861</v>
      </c>
      <c r="H84" s="285" t="s">
        <v>1862</v>
      </c>
      <c r="I84" s="285" t="s">
        <v>2680</v>
      </c>
      <c r="J84" s="285" t="s">
        <v>2681</v>
      </c>
      <c r="K84" s="285" t="s">
        <v>1863</v>
      </c>
      <c r="L84" s="286">
        <v>421903528610</v>
      </c>
      <c r="M84" s="285" t="s">
        <v>1864</v>
      </c>
      <c r="N84" s="285"/>
      <c r="O84" s="285"/>
      <c r="P84" s="285"/>
    </row>
    <row r="85" spans="1:16" x14ac:dyDescent="0.2">
      <c r="A85" s="203" t="s">
        <v>2682</v>
      </c>
      <c r="B85" s="285" t="s">
        <v>2683</v>
      </c>
      <c r="C85" s="285" t="s">
        <v>422</v>
      </c>
      <c r="D85" s="285" t="s">
        <v>2684</v>
      </c>
      <c r="E85" s="285" t="s">
        <v>429</v>
      </c>
      <c r="F85" s="285" t="s">
        <v>757</v>
      </c>
      <c r="G85" s="285" t="s">
        <v>2685</v>
      </c>
      <c r="H85" s="285" t="s">
        <v>2686</v>
      </c>
      <c r="I85" s="285" t="s">
        <v>2687</v>
      </c>
      <c r="J85" s="285" t="s">
        <v>424</v>
      </c>
      <c r="K85" s="285" t="s">
        <v>2687</v>
      </c>
      <c r="L85" s="286">
        <v>421903413040</v>
      </c>
      <c r="M85" s="285" t="s">
        <v>2688</v>
      </c>
      <c r="N85" s="285"/>
      <c r="O85" s="285"/>
      <c r="P85" s="285"/>
    </row>
    <row r="86" spans="1:16" ht="12.5" x14ac:dyDescent="0.2">
      <c r="A86" s="198" t="s">
        <v>438</v>
      </c>
      <c r="B86" s="199" t="s">
        <v>1865</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4" t="s">
        <v>476</v>
      </c>
      <c r="I90" s="200" t="s">
        <v>477</v>
      </c>
      <c r="J90" s="200" t="s">
        <v>426</v>
      </c>
      <c r="K90" s="315" t="s">
        <v>1393</v>
      </c>
      <c r="L90" s="316">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4" t="s">
        <v>482</v>
      </c>
      <c r="I91" s="200" t="s">
        <v>1866</v>
      </c>
      <c r="J91" s="200" t="s">
        <v>424</v>
      </c>
      <c r="K91" s="315" t="s">
        <v>483</v>
      </c>
      <c r="L91" s="316">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4" t="s">
        <v>488</v>
      </c>
      <c r="I92" s="200" t="s">
        <v>489</v>
      </c>
      <c r="J92" s="200" t="s">
        <v>426</v>
      </c>
      <c r="K92" s="315" t="s">
        <v>1394</v>
      </c>
      <c r="L92" s="316"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4" t="s">
        <v>495</v>
      </c>
      <c r="I93" s="200" t="s">
        <v>496</v>
      </c>
      <c r="J93" s="200" t="s">
        <v>426</v>
      </c>
      <c r="K93" s="315" t="s">
        <v>496</v>
      </c>
      <c r="L93" s="316">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4" t="s">
        <v>515</v>
      </c>
      <c r="I96" s="200" t="s">
        <v>1877</v>
      </c>
      <c r="J96" s="200" t="s">
        <v>426</v>
      </c>
      <c r="K96" s="315" t="s">
        <v>516</v>
      </c>
      <c r="L96" s="316">
        <v>421905162424</v>
      </c>
      <c r="M96" s="200" t="s">
        <v>517</v>
      </c>
      <c r="N96" s="199"/>
      <c r="O96" s="200"/>
      <c r="P96" s="199"/>
    </row>
    <row r="97" spans="1:16" ht="20" x14ac:dyDescent="0.2">
      <c r="A97" s="198" t="s">
        <v>518</v>
      </c>
      <c r="B97" s="199" t="s">
        <v>1878</v>
      </c>
      <c r="C97" s="200" t="s">
        <v>422</v>
      </c>
      <c r="D97" s="200" t="s">
        <v>1365</v>
      </c>
      <c r="E97" s="199" t="s">
        <v>433</v>
      </c>
      <c r="F97" s="200" t="s">
        <v>434</v>
      </c>
      <c r="G97" s="265" t="s">
        <v>519</v>
      </c>
      <c r="H97" s="314" t="s">
        <v>520</v>
      </c>
      <c r="I97" s="200" t="s">
        <v>521</v>
      </c>
      <c r="J97" s="200" t="s">
        <v>426</v>
      </c>
      <c r="K97" s="315" t="s">
        <v>1396</v>
      </c>
      <c r="L97" s="316" t="s">
        <v>1397</v>
      </c>
      <c r="M97" s="200" t="s">
        <v>522</v>
      </c>
      <c r="N97" s="199"/>
      <c r="O97" s="200"/>
      <c r="P97" s="199"/>
    </row>
    <row r="98" spans="1:16" x14ac:dyDescent="0.2">
      <c r="A98" s="203">
        <v>30814910</v>
      </c>
      <c r="B98" s="285" t="s">
        <v>2689</v>
      </c>
      <c r="C98" s="285" t="s">
        <v>422</v>
      </c>
      <c r="D98" s="285" t="s">
        <v>1365</v>
      </c>
      <c r="E98" s="285" t="s">
        <v>2690</v>
      </c>
      <c r="F98" s="285" t="s">
        <v>434</v>
      </c>
      <c r="G98" s="285" t="s">
        <v>2691</v>
      </c>
      <c r="H98" s="285" t="s">
        <v>520</v>
      </c>
      <c r="I98" s="285" t="s">
        <v>521</v>
      </c>
      <c r="J98" s="285" t="s">
        <v>426</v>
      </c>
      <c r="K98" s="285" t="s">
        <v>521</v>
      </c>
      <c r="L98" s="286">
        <v>421905267973</v>
      </c>
      <c r="M98" s="285" t="s">
        <v>522</v>
      </c>
      <c r="N98" s="285"/>
      <c r="O98" s="285"/>
      <c r="P98" s="285"/>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4" t="s">
        <v>528</v>
      </c>
      <c r="I102" s="200" t="s">
        <v>2692</v>
      </c>
      <c r="J102" s="200" t="s">
        <v>426</v>
      </c>
      <c r="K102" s="200" t="s">
        <v>529</v>
      </c>
      <c r="L102" s="316">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7"/>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7"/>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8"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6">
        <v>421905380634</v>
      </c>
      <c r="M113" s="319" t="s">
        <v>573</v>
      </c>
      <c r="N113" s="199"/>
      <c r="O113" s="199"/>
      <c r="P113" s="319"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2" t="s">
        <v>1933</v>
      </c>
      <c r="I115" s="199" t="s">
        <v>1934</v>
      </c>
      <c r="J115" s="199" t="s">
        <v>426</v>
      </c>
      <c r="K115" s="275" t="s">
        <v>584</v>
      </c>
      <c r="L115" s="316">
        <v>421905659739</v>
      </c>
      <c r="M115" s="199" t="s">
        <v>585</v>
      </c>
      <c r="N115" s="310"/>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5" t="s">
        <v>3014</v>
      </c>
      <c r="C117" s="285" t="s">
        <v>422</v>
      </c>
      <c r="D117" s="285" t="s">
        <v>3015</v>
      </c>
      <c r="E117" s="285" t="s">
        <v>448</v>
      </c>
      <c r="F117" s="285" t="s">
        <v>449</v>
      </c>
      <c r="G117" s="285" t="s">
        <v>3016</v>
      </c>
      <c r="H117" s="285" t="s">
        <v>3017</v>
      </c>
      <c r="I117" s="285" t="s">
        <v>3018</v>
      </c>
      <c r="J117" s="285" t="s">
        <v>426</v>
      </c>
      <c r="K117" s="285" t="s">
        <v>3018</v>
      </c>
      <c r="L117" s="286">
        <v>421905602706</v>
      </c>
      <c r="M117" s="285" t="s">
        <v>3019</v>
      </c>
      <c r="N117" s="285"/>
      <c r="O117" s="285"/>
      <c r="P117" s="285"/>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20"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5" x14ac:dyDescent="0.2">
      <c r="A131" s="198" t="s">
        <v>1952</v>
      </c>
      <c r="B131" s="199" t="s">
        <v>1953</v>
      </c>
      <c r="C131" s="200" t="s">
        <v>422</v>
      </c>
      <c r="D131" s="200" t="s">
        <v>473</v>
      </c>
      <c r="E131" s="199" t="s">
        <v>429</v>
      </c>
      <c r="F131" s="199" t="s">
        <v>474</v>
      </c>
      <c r="G131" s="321" t="s">
        <v>1954</v>
      </c>
      <c r="H131" s="321" t="s">
        <v>1955</v>
      </c>
      <c r="I131" s="199" t="s">
        <v>1956</v>
      </c>
      <c r="J131" s="199" t="s">
        <v>424</v>
      </c>
      <c r="K131" s="199" t="s">
        <v>1957</v>
      </c>
      <c r="L131" s="201">
        <v>421904260194</v>
      </c>
      <c r="M131" s="199" t="s">
        <v>1958</v>
      </c>
      <c r="N131" s="199"/>
      <c r="O131" s="199"/>
      <c r="P131" s="199"/>
    </row>
    <row r="132" spans="1:16" ht="12.5" x14ac:dyDescent="0.2">
      <c r="A132" s="198" t="s">
        <v>669</v>
      </c>
      <c r="B132" s="199" t="s">
        <v>670</v>
      </c>
      <c r="C132" s="200" t="s">
        <v>422</v>
      </c>
      <c r="D132" s="200" t="s">
        <v>473</v>
      </c>
      <c r="E132" s="199" t="s">
        <v>429</v>
      </c>
      <c r="F132" s="200" t="s">
        <v>524</v>
      </c>
      <c r="G132" s="312"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2">
        <v>421905762340</v>
      </c>
      <c r="M139" s="277" t="s">
        <v>1970</v>
      </c>
      <c r="N139" s="277"/>
      <c r="O139" s="277"/>
      <c r="P139" s="277"/>
    </row>
    <row r="140" spans="1:16" x14ac:dyDescent="0.2">
      <c r="A140" s="203" t="s">
        <v>2699</v>
      </c>
      <c r="B140" s="285" t="s">
        <v>2700</v>
      </c>
      <c r="C140" s="285" t="s">
        <v>422</v>
      </c>
      <c r="D140" s="285" t="s">
        <v>2701</v>
      </c>
      <c r="E140" s="285" t="s">
        <v>435</v>
      </c>
      <c r="F140" s="285" t="s">
        <v>493</v>
      </c>
      <c r="G140" s="285" t="s">
        <v>2702</v>
      </c>
      <c r="H140" s="285" t="s">
        <v>495</v>
      </c>
      <c r="I140" s="285" t="s">
        <v>496</v>
      </c>
      <c r="J140" s="285" t="s">
        <v>424</v>
      </c>
      <c r="K140" s="285" t="s">
        <v>496</v>
      </c>
      <c r="L140" s="286">
        <v>421911361044</v>
      </c>
      <c r="M140" s="285" t="s">
        <v>2703</v>
      </c>
      <c r="N140" s="285"/>
      <c r="O140" s="285"/>
      <c r="P140" s="285"/>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2" t="s">
        <v>1439</v>
      </c>
      <c r="M145" s="277" t="s">
        <v>1440</v>
      </c>
      <c r="N145" s="277"/>
      <c r="O145" s="277"/>
      <c r="P145" s="277"/>
    </row>
    <row r="146" spans="1:16" x14ac:dyDescent="0.2">
      <c r="A146" s="203" t="s">
        <v>2704</v>
      </c>
      <c r="B146" s="285" t="s">
        <v>2705</v>
      </c>
      <c r="C146" s="285" t="s">
        <v>422</v>
      </c>
      <c r="D146" s="285" t="s">
        <v>950</v>
      </c>
      <c r="E146" s="285" t="s">
        <v>430</v>
      </c>
      <c r="F146" s="285" t="s">
        <v>2706</v>
      </c>
      <c r="G146" s="285" t="s">
        <v>2707</v>
      </c>
      <c r="H146" s="285" t="s">
        <v>2708</v>
      </c>
      <c r="I146" s="285" t="s">
        <v>2709</v>
      </c>
      <c r="J146" s="285" t="s">
        <v>2710</v>
      </c>
      <c r="K146" s="285" t="s">
        <v>2709</v>
      </c>
      <c r="L146" s="286">
        <v>421415073611</v>
      </c>
      <c r="M146" s="285" t="s">
        <v>2711</v>
      </c>
      <c r="N146" s="285"/>
      <c r="O146" s="285"/>
      <c r="P146" s="285"/>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6">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5" t="s">
        <v>868</v>
      </c>
      <c r="C165" s="285" t="s">
        <v>422</v>
      </c>
      <c r="D165" s="285" t="s">
        <v>473</v>
      </c>
      <c r="E165" s="285" t="s">
        <v>429</v>
      </c>
      <c r="F165" s="285" t="s">
        <v>524</v>
      </c>
      <c r="G165" s="285" t="s">
        <v>869</v>
      </c>
      <c r="H165" s="285" t="s">
        <v>870</v>
      </c>
      <c r="I165" s="285" t="s">
        <v>1987</v>
      </c>
      <c r="J165" s="285" t="s">
        <v>871</v>
      </c>
      <c r="K165" s="285" t="s">
        <v>2713</v>
      </c>
      <c r="L165" s="286" t="s">
        <v>2714</v>
      </c>
      <c r="M165" s="285" t="s">
        <v>872</v>
      </c>
      <c r="N165" s="285"/>
      <c r="O165" s="285"/>
      <c r="P165" s="285"/>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2">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0" x14ac:dyDescent="0.2">
      <c r="A182" s="178" t="s">
        <v>1450</v>
      </c>
      <c r="B182" s="318" t="s">
        <v>1451</v>
      </c>
      <c r="C182" s="200" t="s">
        <v>422</v>
      </c>
      <c r="D182" s="277" t="s">
        <v>1434</v>
      </c>
      <c r="E182" s="277" t="s">
        <v>429</v>
      </c>
      <c r="F182" s="277" t="s">
        <v>425</v>
      </c>
      <c r="G182" s="277" t="s">
        <v>1452</v>
      </c>
      <c r="H182" s="277" t="s">
        <v>1453</v>
      </c>
      <c r="I182" s="277" t="s">
        <v>1437</v>
      </c>
      <c r="J182" s="277" t="s">
        <v>424</v>
      </c>
      <c r="K182" s="277" t="s">
        <v>2015</v>
      </c>
      <c r="L182" s="323"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2.5" x14ac:dyDescent="0.25">
      <c r="A186" s="178" t="s">
        <v>2016</v>
      </c>
      <c r="B186" s="277" t="s">
        <v>2017</v>
      </c>
      <c r="C186" s="277" t="s">
        <v>422</v>
      </c>
      <c r="D186" s="200" t="s">
        <v>2018</v>
      </c>
      <c r="E186" s="277" t="s">
        <v>429</v>
      </c>
      <c r="F186" s="200" t="s">
        <v>2019</v>
      </c>
      <c r="G186" s="325" t="s">
        <v>2020</v>
      </c>
      <c r="H186" s="324" t="s">
        <v>2021</v>
      </c>
      <c r="I186" s="277" t="s">
        <v>2022</v>
      </c>
      <c r="J186" s="277" t="s">
        <v>2023</v>
      </c>
      <c r="K186" s="277" t="s">
        <v>2024</v>
      </c>
      <c r="L186" s="322">
        <v>421905283021</v>
      </c>
      <c r="M186" s="277" t="s">
        <v>2025</v>
      </c>
      <c r="N186" s="277"/>
      <c r="O186" s="277"/>
      <c r="P186" s="277"/>
    </row>
    <row r="187" spans="1:16" x14ac:dyDescent="0.2">
      <c r="A187" s="203" t="s">
        <v>2716</v>
      </c>
      <c r="B187" s="285" t="s">
        <v>2717</v>
      </c>
      <c r="C187" s="285" t="s">
        <v>2718</v>
      </c>
      <c r="D187" s="285" t="s">
        <v>2719</v>
      </c>
      <c r="E187" s="285" t="s">
        <v>2720</v>
      </c>
      <c r="F187" s="285" t="s">
        <v>2721</v>
      </c>
      <c r="G187" s="285" t="s">
        <v>2722</v>
      </c>
      <c r="H187" s="285" t="s">
        <v>2723</v>
      </c>
      <c r="I187" s="285" t="s">
        <v>2724</v>
      </c>
      <c r="J187" s="285" t="s">
        <v>2725</v>
      </c>
      <c r="K187" s="285" t="s">
        <v>2724</v>
      </c>
      <c r="L187" s="286">
        <v>421905365513</v>
      </c>
      <c r="M187" s="285" t="s">
        <v>2726</v>
      </c>
      <c r="N187" s="285"/>
      <c r="O187" s="285"/>
      <c r="P187" s="285"/>
    </row>
    <row r="188" spans="1:16" x14ac:dyDescent="0.2">
      <c r="A188" s="203" t="s">
        <v>2727</v>
      </c>
      <c r="B188" s="285" t="s">
        <v>2728</v>
      </c>
      <c r="C188" s="285" t="s">
        <v>422</v>
      </c>
      <c r="D188" s="285" t="s">
        <v>2729</v>
      </c>
      <c r="E188" s="285" t="s">
        <v>2730</v>
      </c>
      <c r="F188" s="285" t="s">
        <v>2731</v>
      </c>
      <c r="G188" s="285" t="s">
        <v>2732</v>
      </c>
      <c r="H188" s="285" t="s">
        <v>2733</v>
      </c>
      <c r="I188" s="285" t="s">
        <v>2734</v>
      </c>
      <c r="J188" s="285" t="s">
        <v>424</v>
      </c>
      <c r="K188" s="285" t="s">
        <v>2735</v>
      </c>
      <c r="L188" s="286">
        <v>421944608826</v>
      </c>
      <c r="M188" s="285" t="s">
        <v>2357</v>
      </c>
      <c r="N188" s="285"/>
      <c r="O188" s="285"/>
      <c r="P188" s="285"/>
    </row>
    <row r="189" spans="1:16" x14ac:dyDescent="0.2">
      <c r="A189" s="203" t="s">
        <v>2736</v>
      </c>
      <c r="B189" s="285" t="s">
        <v>2737</v>
      </c>
      <c r="C189" s="285" t="s">
        <v>422</v>
      </c>
      <c r="D189" s="285" t="s">
        <v>2738</v>
      </c>
      <c r="E189" s="285" t="s">
        <v>2698</v>
      </c>
      <c r="F189" s="285" t="s">
        <v>1013</v>
      </c>
      <c r="G189" s="285" t="s">
        <v>2739</v>
      </c>
      <c r="H189" s="285" t="s">
        <v>2740</v>
      </c>
      <c r="I189" s="285" t="s">
        <v>2741</v>
      </c>
      <c r="J189" s="285" t="s">
        <v>424</v>
      </c>
      <c r="K189" s="285" t="s">
        <v>2741</v>
      </c>
      <c r="L189" s="286">
        <v>421903226107</v>
      </c>
      <c r="M189" s="285" t="s">
        <v>2742</v>
      </c>
      <c r="N189" s="285"/>
      <c r="O189" s="285"/>
      <c r="P189" s="285"/>
    </row>
    <row r="190" spans="1:16" x14ac:dyDescent="0.2">
      <c r="A190" s="203" t="s">
        <v>2743</v>
      </c>
      <c r="B190" s="285" t="s">
        <v>2744</v>
      </c>
      <c r="C190" s="285" t="s">
        <v>422</v>
      </c>
      <c r="D190" s="285" t="s">
        <v>2745</v>
      </c>
      <c r="E190" s="285" t="s">
        <v>2746</v>
      </c>
      <c r="F190" s="285" t="s">
        <v>2747</v>
      </c>
      <c r="G190" s="285" t="s">
        <v>2357</v>
      </c>
      <c r="H190" s="285" t="s">
        <v>2748</v>
      </c>
      <c r="I190" s="285" t="s">
        <v>2749</v>
      </c>
      <c r="J190" s="285" t="s">
        <v>424</v>
      </c>
      <c r="K190" s="285" t="s">
        <v>2357</v>
      </c>
      <c r="L190" s="286" t="s">
        <v>2357</v>
      </c>
      <c r="M190" s="285" t="s">
        <v>2750</v>
      </c>
      <c r="N190" s="285"/>
      <c r="O190" s="285"/>
      <c r="P190" s="285"/>
    </row>
    <row r="191" spans="1:16" ht="12.5" x14ac:dyDescent="0.25">
      <c r="A191" s="203" t="s">
        <v>2026</v>
      </c>
      <c r="B191" s="285" t="s">
        <v>2027</v>
      </c>
      <c r="C191" s="285" t="s">
        <v>2028</v>
      </c>
      <c r="D191" s="285" t="s">
        <v>2029</v>
      </c>
      <c r="E191" s="285" t="s">
        <v>429</v>
      </c>
      <c r="F191" s="285" t="s">
        <v>524</v>
      </c>
      <c r="G191" s="313" t="s">
        <v>2030</v>
      </c>
      <c r="H191" s="285" t="s">
        <v>2031</v>
      </c>
      <c r="I191" s="285" t="s">
        <v>2032</v>
      </c>
      <c r="J191" s="285" t="s">
        <v>1704</v>
      </c>
      <c r="K191" s="285" t="s">
        <v>2033</v>
      </c>
      <c r="L191" s="286">
        <v>421917905248</v>
      </c>
      <c r="M191" s="285" t="s">
        <v>2034</v>
      </c>
      <c r="N191" s="285"/>
      <c r="O191" s="285"/>
      <c r="P191" s="285"/>
    </row>
    <row r="192" spans="1:16" x14ac:dyDescent="0.2">
      <c r="A192" s="203" t="s">
        <v>2035</v>
      </c>
      <c r="B192" s="285" t="s">
        <v>2036</v>
      </c>
      <c r="C192" s="285" t="s">
        <v>422</v>
      </c>
      <c r="D192" s="285" t="s">
        <v>2037</v>
      </c>
      <c r="E192" s="285" t="s">
        <v>429</v>
      </c>
      <c r="F192" s="285" t="s">
        <v>550</v>
      </c>
      <c r="G192" s="285" t="s">
        <v>2038</v>
      </c>
      <c r="H192" s="285" t="s">
        <v>2039</v>
      </c>
      <c r="I192" s="285" t="s">
        <v>751</v>
      </c>
      <c r="J192" s="285" t="s">
        <v>424</v>
      </c>
      <c r="K192" s="285" t="s">
        <v>751</v>
      </c>
      <c r="L192" s="286">
        <v>421905245825</v>
      </c>
      <c r="M192" s="285" t="s">
        <v>2040</v>
      </c>
      <c r="N192" s="285"/>
      <c r="O192" s="285"/>
      <c r="P192" s="285"/>
    </row>
    <row r="193" spans="1:16" x14ac:dyDescent="0.2">
      <c r="A193" s="203" t="s">
        <v>2235</v>
      </c>
      <c r="B193" s="285" t="s">
        <v>2236</v>
      </c>
      <c r="C193" s="285" t="s">
        <v>422</v>
      </c>
      <c r="D193" s="285" t="s">
        <v>2237</v>
      </c>
      <c r="E193" s="285" t="s">
        <v>429</v>
      </c>
      <c r="F193" s="285" t="s">
        <v>2238</v>
      </c>
      <c r="G193" s="285" t="s">
        <v>2239</v>
      </c>
      <c r="H193" s="285" t="s">
        <v>2240</v>
      </c>
      <c r="I193" s="285" t="s">
        <v>2241</v>
      </c>
      <c r="J193" s="277" t="s">
        <v>426</v>
      </c>
      <c r="K193" s="285"/>
      <c r="L193" s="286"/>
      <c r="M193" s="285" t="s">
        <v>2242</v>
      </c>
      <c r="N193" s="285"/>
      <c r="O193" s="285"/>
      <c r="P193" s="285"/>
    </row>
    <row r="194" spans="1:16" x14ac:dyDescent="0.2">
      <c r="A194" s="203" t="s">
        <v>2751</v>
      </c>
      <c r="B194" s="285" t="s">
        <v>2752</v>
      </c>
      <c r="C194" s="285" t="s">
        <v>422</v>
      </c>
      <c r="D194" s="285" t="s">
        <v>2753</v>
      </c>
      <c r="E194" s="285" t="s">
        <v>433</v>
      </c>
      <c r="F194" s="285" t="s">
        <v>434</v>
      </c>
      <c r="G194" s="285" t="s">
        <v>2754</v>
      </c>
      <c r="H194" s="285" t="s">
        <v>2755</v>
      </c>
      <c r="I194" s="285" t="s">
        <v>2756</v>
      </c>
      <c r="J194" s="285" t="s">
        <v>426</v>
      </c>
      <c r="K194" s="285" t="s">
        <v>2756</v>
      </c>
      <c r="L194" s="286">
        <v>421911830220</v>
      </c>
      <c r="M194" s="285" t="s">
        <v>2757</v>
      </c>
      <c r="N194" s="285"/>
      <c r="O194" s="285"/>
      <c r="P194" s="285"/>
    </row>
    <row r="195" spans="1:16" x14ac:dyDescent="0.2">
      <c r="A195" s="203" t="s">
        <v>2758</v>
      </c>
      <c r="B195" s="285" t="s">
        <v>2759</v>
      </c>
      <c r="C195" s="285" t="s">
        <v>422</v>
      </c>
      <c r="D195" s="285" t="s">
        <v>2760</v>
      </c>
      <c r="E195" s="285" t="s">
        <v>429</v>
      </c>
      <c r="F195" s="285" t="s">
        <v>757</v>
      </c>
      <c r="G195" s="285" t="s">
        <v>2761</v>
      </c>
      <c r="H195" s="285" t="s">
        <v>2762</v>
      </c>
      <c r="I195" s="285" t="s">
        <v>2763</v>
      </c>
      <c r="J195" s="285" t="s">
        <v>2514</v>
      </c>
      <c r="K195" s="285" t="s">
        <v>2763</v>
      </c>
      <c r="L195" s="286">
        <v>421915714821</v>
      </c>
      <c r="M195" s="285" t="s">
        <v>2764</v>
      </c>
      <c r="N195" s="285"/>
      <c r="O195" s="285"/>
      <c r="P195" s="285"/>
    </row>
    <row r="196" spans="1:16" x14ac:dyDescent="0.2">
      <c r="A196" s="203" t="s">
        <v>2765</v>
      </c>
      <c r="B196" s="285" t="s">
        <v>2766</v>
      </c>
      <c r="C196" s="285" t="s">
        <v>422</v>
      </c>
      <c r="D196" s="285" t="s">
        <v>2767</v>
      </c>
      <c r="E196" s="285" t="s">
        <v>1708</v>
      </c>
      <c r="F196" s="285" t="s">
        <v>1777</v>
      </c>
      <c r="G196" s="285" t="s">
        <v>2768</v>
      </c>
      <c r="H196" s="285" t="s">
        <v>2769</v>
      </c>
      <c r="I196" s="285" t="s">
        <v>2770</v>
      </c>
      <c r="J196" s="285" t="s">
        <v>424</v>
      </c>
      <c r="K196" s="285" t="s">
        <v>2770</v>
      </c>
      <c r="L196" s="286">
        <v>421905315540</v>
      </c>
      <c r="M196" s="285" t="s">
        <v>2771</v>
      </c>
      <c r="N196" s="285"/>
      <c r="O196" s="285"/>
      <c r="P196" s="285"/>
    </row>
    <row r="197" spans="1:16" x14ac:dyDescent="0.2">
      <c r="A197" s="203" t="s">
        <v>2772</v>
      </c>
      <c r="B197" s="285" t="s">
        <v>2773</v>
      </c>
      <c r="C197" s="285" t="s">
        <v>422</v>
      </c>
      <c r="D197" s="285" t="s">
        <v>2774</v>
      </c>
      <c r="E197" s="285" t="s">
        <v>1871</v>
      </c>
      <c r="F197" s="285" t="s">
        <v>1872</v>
      </c>
      <c r="G197" s="285" t="s">
        <v>2357</v>
      </c>
      <c r="H197" s="285" t="s">
        <v>2775</v>
      </c>
      <c r="I197" s="285" t="s">
        <v>2776</v>
      </c>
      <c r="J197" s="285" t="s">
        <v>426</v>
      </c>
      <c r="K197" s="285" t="s">
        <v>2776</v>
      </c>
      <c r="L197" s="286">
        <v>421948137172</v>
      </c>
      <c r="M197" s="285" t="s">
        <v>2357</v>
      </c>
      <c r="N197" s="285"/>
      <c r="O197" s="285"/>
      <c r="P197" s="285"/>
    </row>
    <row r="198" spans="1:16" x14ac:dyDescent="0.2">
      <c r="A198" s="203" t="s">
        <v>2777</v>
      </c>
      <c r="B198" s="285" t="s">
        <v>2778</v>
      </c>
      <c r="C198" s="285" t="s">
        <v>422</v>
      </c>
      <c r="D198" s="285" t="s">
        <v>2779</v>
      </c>
      <c r="E198" s="285" t="s">
        <v>433</v>
      </c>
      <c r="F198" s="285" t="s">
        <v>432</v>
      </c>
      <c r="G198" s="285" t="s">
        <v>2780</v>
      </c>
      <c r="H198" s="285" t="s">
        <v>2781</v>
      </c>
      <c r="I198" s="285" t="s">
        <v>2782</v>
      </c>
      <c r="J198" s="285" t="s">
        <v>426</v>
      </c>
      <c r="K198" s="285" t="s">
        <v>2783</v>
      </c>
      <c r="L198" s="286">
        <v>421918766009</v>
      </c>
      <c r="M198" s="285" t="s">
        <v>2784</v>
      </c>
      <c r="N198" s="285"/>
      <c r="O198" s="285"/>
      <c r="P198" s="285"/>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5" t="s">
        <v>2787</v>
      </c>
      <c r="C200" s="285" t="s">
        <v>422</v>
      </c>
      <c r="D200" s="285" t="s">
        <v>2788</v>
      </c>
      <c r="E200" s="285" t="s">
        <v>2789</v>
      </c>
      <c r="F200" s="285" t="s">
        <v>2790</v>
      </c>
      <c r="G200" s="285" t="s">
        <v>2791</v>
      </c>
      <c r="H200" s="285" t="s">
        <v>2792</v>
      </c>
      <c r="I200" s="285" t="s">
        <v>2793</v>
      </c>
      <c r="J200" s="285" t="s">
        <v>424</v>
      </c>
      <c r="K200" s="285" t="s">
        <v>2794</v>
      </c>
      <c r="L200" s="286">
        <v>421908470934</v>
      </c>
      <c r="M200" s="285" t="s">
        <v>2795</v>
      </c>
      <c r="N200" s="285"/>
      <c r="O200" s="285"/>
      <c r="P200" s="285"/>
    </row>
    <row r="201" spans="1:16" x14ac:dyDescent="0.2">
      <c r="A201" s="203" t="s">
        <v>2796</v>
      </c>
      <c r="B201" s="285" t="s">
        <v>2797</v>
      </c>
      <c r="C201" s="285" t="s">
        <v>422</v>
      </c>
      <c r="D201" s="285" t="s">
        <v>2798</v>
      </c>
      <c r="E201" s="285" t="s">
        <v>2799</v>
      </c>
      <c r="F201" s="285" t="s">
        <v>2800</v>
      </c>
      <c r="G201" s="285" t="s">
        <v>2801</v>
      </c>
      <c r="H201" s="285" t="s">
        <v>2802</v>
      </c>
      <c r="I201" s="285" t="s">
        <v>2803</v>
      </c>
      <c r="J201" s="285" t="s">
        <v>426</v>
      </c>
      <c r="K201" s="285" t="s">
        <v>2804</v>
      </c>
      <c r="L201" s="286">
        <v>421903544565</v>
      </c>
      <c r="M201" s="285" t="s">
        <v>2357</v>
      </c>
      <c r="N201" s="285"/>
      <c r="O201" s="285"/>
      <c r="P201" s="285"/>
    </row>
    <row r="202" spans="1:16" x14ac:dyDescent="0.2">
      <c r="A202" s="203" t="s">
        <v>2805</v>
      </c>
      <c r="B202" s="285" t="s">
        <v>2806</v>
      </c>
      <c r="C202" s="285" t="s">
        <v>422</v>
      </c>
      <c r="D202" s="285" t="s">
        <v>2807</v>
      </c>
      <c r="E202" s="285" t="s">
        <v>429</v>
      </c>
      <c r="F202" s="285" t="s">
        <v>550</v>
      </c>
      <c r="G202" s="285" t="s">
        <v>2808</v>
      </c>
      <c r="H202" s="285" t="s">
        <v>2809</v>
      </c>
      <c r="I202" s="285" t="s">
        <v>2810</v>
      </c>
      <c r="J202" s="285" t="s">
        <v>2514</v>
      </c>
      <c r="K202" s="285" t="s">
        <v>2811</v>
      </c>
      <c r="L202" s="286">
        <v>421911787770</v>
      </c>
      <c r="M202" s="285" t="s">
        <v>2812</v>
      </c>
      <c r="N202" s="285"/>
      <c r="O202" s="285"/>
      <c r="P202" s="285"/>
    </row>
    <row r="203" spans="1:16" x14ac:dyDescent="0.2">
      <c r="A203" s="203" t="s">
        <v>2813</v>
      </c>
      <c r="B203" s="285" t="s">
        <v>2814</v>
      </c>
      <c r="C203" s="285" t="s">
        <v>422</v>
      </c>
      <c r="D203" s="285" t="s">
        <v>2815</v>
      </c>
      <c r="E203" s="285" t="s">
        <v>429</v>
      </c>
      <c r="F203" s="285" t="s">
        <v>2816</v>
      </c>
      <c r="G203" s="285" t="s">
        <v>2817</v>
      </c>
      <c r="H203" s="285" t="s">
        <v>2818</v>
      </c>
      <c r="I203" s="285" t="s">
        <v>2819</v>
      </c>
      <c r="J203" s="285" t="s">
        <v>424</v>
      </c>
      <c r="K203" s="285" t="s">
        <v>2819</v>
      </c>
      <c r="L203" s="286">
        <v>421903408371</v>
      </c>
      <c r="M203" s="285" t="s">
        <v>2820</v>
      </c>
      <c r="N203" s="285"/>
      <c r="O203" s="285"/>
      <c r="P203" s="285"/>
    </row>
    <row r="204" spans="1:16" x14ac:dyDescent="0.2">
      <c r="A204" s="203" t="s">
        <v>2821</v>
      </c>
      <c r="B204" s="285" t="s">
        <v>2822</v>
      </c>
      <c r="C204" s="285" t="s">
        <v>422</v>
      </c>
      <c r="D204" s="285" t="s">
        <v>2823</v>
      </c>
      <c r="E204" s="285" t="s">
        <v>429</v>
      </c>
      <c r="F204" s="285" t="s">
        <v>825</v>
      </c>
      <c r="G204" s="285" t="s">
        <v>2824</v>
      </c>
      <c r="H204" s="285" t="s">
        <v>2825</v>
      </c>
      <c r="I204" s="285" t="s">
        <v>2826</v>
      </c>
      <c r="J204" s="285" t="s">
        <v>424</v>
      </c>
      <c r="K204" s="285" t="s">
        <v>2826</v>
      </c>
      <c r="L204" s="286">
        <v>421905710859</v>
      </c>
      <c r="M204" s="285" t="s">
        <v>2827</v>
      </c>
      <c r="N204" s="285"/>
      <c r="O204" s="285"/>
      <c r="P204" s="285"/>
    </row>
    <row r="205" spans="1:16" x14ac:dyDescent="0.2">
      <c r="A205" s="203" t="s">
        <v>2828</v>
      </c>
      <c r="B205" s="285" t="s">
        <v>2829</v>
      </c>
      <c r="C205" s="285" t="s">
        <v>422</v>
      </c>
      <c r="D205" s="285" t="s">
        <v>2830</v>
      </c>
      <c r="E205" s="285" t="s">
        <v>2831</v>
      </c>
      <c r="F205" s="285" t="s">
        <v>2832</v>
      </c>
      <c r="G205" s="285" t="s">
        <v>2833</v>
      </c>
      <c r="H205" s="285" t="s">
        <v>2834</v>
      </c>
      <c r="I205" s="285" t="s">
        <v>2835</v>
      </c>
      <c r="J205" s="285" t="s">
        <v>424</v>
      </c>
      <c r="K205" s="285" t="s">
        <v>2835</v>
      </c>
      <c r="L205" s="286">
        <v>421907725303</v>
      </c>
      <c r="M205" s="285" t="s">
        <v>2836</v>
      </c>
      <c r="N205" s="285"/>
      <c r="O205" s="285"/>
      <c r="P205" s="285"/>
    </row>
    <row r="206" spans="1:16" x14ac:dyDescent="0.2">
      <c r="A206" s="203" t="s">
        <v>2041</v>
      </c>
      <c r="B206" s="285" t="s">
        <v>2042</v>
      </c>
      <c r="C206" s="285" t="s">
        <v>422</v>
      </c>
      <c r="D206" s="285" t="s">
        <v>2043</v>
      </c>
      <c r="E206" s="285" t="s">
        <v>433</v>
      </c>
      <c r="F206" s="285" t="s">
        <v>434</v>
      </c>
      <c r="G206" s="285" t="s">
        <v>2044</v>
      </c>
      <c r="H206" s="285" t="s">
        <v>2045</v>
      </c>
      <c r="I206" s="285" t="s">
        <v>2046</v>
      </c>
      <c r="J206" s="285" t="s">
        <v>424</v>
      </c>
      <c r="K206" s="285" t="s">
        <v>2979</v>
      </c>
      <c r="L206" s="286" t="s">
        <v>2980</v>
      </c>
      <c r="M206" s="285" t="s">
        <v>2047</v>
      </c>
      <c r="N206" s="285"/>
      <c r="O206" s="285"/>
      <c r="P206" s="285"/>
    </row>
    <row r="207" spans="1:16" x14ac:dyDescent="0.2">
      <c r="A207" s="203" t="s">
        <v>2837</v>
      </c>
      <c r="B207" s="285" t="s">
        <v>2838</v>
      </c>
      <c r="C207" s="285" t="s">
        <v>422</v>
      </c>
      <c r="D207" s="285" t="s">
        <v>2839</v>
      </c>
      <c r="E207" s="285" t="s">
        <v>2365</v>
      </c>
      <c r="F207" s="285" t="s">
        <v>2840</v>
      </c>
      <c r="G207" s="285" t="s">
        <v>2841</v>
      </c>
      <c r="H207" s="285" t="s">
        <v>2842</v>
      </c>
      <c r="I207" s="285" t="s">
        <v>2843</v>
      </c>
      <c r="J207" s="285" t="s">
        <v>2514</v>
      </c>
      <c r="K207" s="285" t="s">
        <v>2843</v>
      </c>
      <c r="L207" s="286">
        <v>421903769454</v>
      </c>
      <c r="M207" s="285" t="s">
        <v>2844</v>
      </c>
      <c r="N207" s="285"/>
      <c r="O207" s="285"/>
      <c r="P207" s="285"/>
    </row>
    <row r="208" spans="1:16" x14ac:dyDescent="0.2">
      <c r="A208" s="203" t="s">
        <v>2845</v>
      </c>
      <c r="B208" s="285" t="s">
        <v>2846</v>
      </c>
      <c r="C208" s="285" t="s">
        <v>422</v>
      </c>
      <c r="D208" s="285" t="s">
        <v>2847</v>
      </c>
      <c r="E208" s="285" t="s">
        <v>1893</v>
      </c>
      <c r="F208" s="285" t="s">
        <v>1894</v>
      </c>
      <c r="G208" s="285" t="s">
        <v>2357</v>
      </c>
      <c r="H208" s="285" t="s">
        <v>2848</v>
      </c>
      <c r="I208" s="285" t="s">
        <v>2849</v>
      </c>
      <c r="J208" s="285" t="s">
        <v>426</v>
      </c>
      <c r="K208" s="285" t="s">
        <v>2357</v>
      </c>
      <c r="L208" s="286" t="s">
        <v>2357</v>
      </c>
      <c r="M208" s="285" t="s">
        <v>2850</v>
      </c>
      <c r="N208" s="285"/>
      <c r="O208" s="285"/>
      <c r="P208" s="285"/>
    </row>
    <row r="209" spans="1:16" x14ac:dyDescent="0.2">
      <c r="A209" s="203" t="s">
        <v>2048</v>
      </c>
      <c r="B209" s="285" t="s">
        <v>2049</v>
      </c>
      <c r="C209" s="285" t="s">
        <v>422</v>
      </c>
      <c r="D209" s="285" t="s">
        <v>2050</v>
      </c>
      <c r="E209" s="285" t="s">
        <v>1871</v>
      </c>
      <c r="F209" s="285" t="s">
        <v>1872</v>
      </c>
      <c r="G209" s="285" t="s">
        <v>2051</v>
      </c>
      <c r="H209" s="285" t="s">
        <v>2977</v>
      </c>
      <c r="I209" s="285" t="s">
        <v>2052</v>
      </c>
      <c r="J209" s="285" t="s">
        <v>424</v>
      </c>
      <c r="K209" s="285" t="s">
        <v>2053</v>
      </c>
      <c r="L209" s="286">
        <v>421949335971</v>
      </c>
      <c r="M209" s="285" t="s">
        <v>2054</v>
      </c>
      <c r="N209" s="285" t="s">
        <v>2851</v>
      </c>
      <c r="O209" s="285"/>
      <c r="P209" s="285"/>
    </row>
    <row r="210" spans="1:16" x14ac:dyDescent="0.2">
      <c r="A210" s="203" t="s">
        <v>2852</v>
      </c>
      <c r="B210" s="285" t="s">
        <v>2853</v>
      </c>
      <c r="C210" s="285" t="s">
        <v>422</v>
      </c>
      <c r="D210" s="285" t="s">
        <v>2854</v>
      </c>
      <c r="E210" s="285" t="s">
        <v>2855</v>
      </c>
      <c r="F210" s="285" t="s">
        <v>2856</v>
      </c>
      <c r="G210" s="285" t="s">
        <v>2357</v>
      </c>
      <c r="H210" s="285" t="s">
        <v>2857</v>
      </c>
      <c r="I210" s="285" t="s">
        <v>2858</v>
      </c>
      <c r="J210" s="285" t="s">
        <v>2785</v>
      </c>
      <c r="K210" s="285" t="s">
        <v>2858</v>
      </c>
      <c r="L210" s="286">
        <v>421918394244</v>
      </c>
      <c r="M210" s="285" t="s">
        <v>2859</v>
      </c>
      <c r="N210" s="285"/>
      <c r="O210" s="285"/>
      <c r="P210" s="285"/>
    </row>
    <row r="211" spans="1:16" x14ac:dyDescent="0.2">
      <c r="A211" s="203" t="s">
        <v>2860</v>
      </c>
      <c r="B211" s="285" t="s">
        <v>2861</v>
      </c>
      <c r="C211" s="285" t="s">
        <v>422</v>
      </c>
      <c r="D211" s="285" t="s">
        <v>2862</v>
      </c>
      <c r="E211" s="285" t="s">
        <v>423</v>
      </c>
      <c r="F211" s="285" t="s">
        <v>816</v>
      </c>
      <c r="G211" s="285" t="s">
        <v>2863</v>
      </c>
      <c r="H211" s="285" t="s">
        <v>2864</v>
      </c>
      <c r="I211" s="285" t="s">
        <v>2865</v>
      </c>
      <c r="J211" s="285" t="s">
        <v>424</v>
      </c>
      <c r="K211" s="285" t="s">
        <v>2865</v>
      </c>
      <c r="L211" s="286">
        <v>421903551810</v>
      </c>
      <c r="M211" s="285" t="s">
        <v>2866</v>
      </c>
      <c r="N211" s="285"/>
      <c r="O211" s="285"/>
      <c r="P211" s="285"/>
    </row>
    <row r="212" spans="1:16" x14ac:dyDescent="0.2">
      <c r="A212" s="203" t="s">
        <v>2055</v>
      </c>
      <c r="B212" s="285" t="s">
        <v>2056</v>
      </c>
      <c r="C212" s="285" t="s">
        <v>422</v>
      </c>
      <c r="D212" s="285" t="s">
        <v>2057</v>
      </c>
      <c r="E212" s="285" t="s">
        <v>2058</v>
      </c>
      <c r="F212" s="285" t="s">
        <v>2059</v>
      </c>
      <c r="G212" s="285" t="s">
        <v>2867</v>
      </c>
      <c r="H212" s="285" t="s">
        <v>2060</v>
      </c>
      <c r="I212" s="285" t="s">
        <v>2061</v>
      </c>
      <c r="J212" s="285" t="s">
        <v>2062</v>
      </c>
      <c r="K212" s="285" t="s">
        <v>2061</v>
      </c>
      <c r="L212" s="286">
        <v>421905264228</v>
      </c>
      <c r="M212" s="285" t="s">
        <v>2063</v>
      </c>
      <c r="N212" s="285"/>
      <c r="O212" s="285"/>
      <c r="P212" s="285"/>
    </row>
    <row r="213" spans="1:16" ht="12.5" x14ac:dyDescent="0.25">
      <c r="A213" s="203" t="s">
        <v>2064</v>
      </c>
      <c r="B213" s="285" t="s">
        <v>2065</v>
      </c>
      <c r="C213" s="285" t="s">
        <v>422</v>
      </c>
      <c r="D213" s="285" t="s">
        <v>2066</v>
      </c>
      <c r="E213" s="199" t="s">
        <v>429</v>
      </c>
      <c r="F213" s="285" t="s">
        <v>541</v>
      </c>
      <c r="G213" s="313" t="s">
        <v>2067</v>
      </c>
      <c r="H213" s="313" t="s">
        <v>2068</v>
      </c>
      <c r="I213" s="285" t="s">
        <v>2069</v>
      </c>
      <c r="J213" s="285" t="s">
        <v>424</v>
      </c>
      <c r="K213" s="285" t="s">
        <v>2069</v>
      </c>
      <c r="L213" s="286">
        <v>421903851953</v>
      </c>
      <c r="M213" s="285" t="s">
        <v>2070</v>
      </c>
      <c r="N213" s="285"/>
      <c r="O213" s="285"/>
      <c r="P213" s="285"/>
    </row>
    <row r="214" spans="1:16" x14ac:dyDescent="0.2">
      <c r="A214" s="203" t="s">
        <v>2868</v>
      </c>
      <c r="B214" s="285" t="s">
        <v>2869</v>
      </c>
      <c r="C214" s="285" t="s">
        <v>422</v>
      </c>
      <c r="D214" s="285" t="s">
        <v>2870</v>
      </c>
      <c r="E214" s="285" t="s">
        <v>2871</v>
      </c>
      <c r="F214" s="285" t="s">
        <v>2872</v>
      </c>
      <c r="G214" s="285" t="s">
        <v>2873</v>
      </c>
      <c r="H214" s="285" t="s">
        <v>2874</v>
      </c>
      <c r="I214" s="285" t="s">
        <v>2875</v>
      </c>
      <c r="J214" s="285" t="s">
        <v>424</v>
      </c>
      <c r="K214" s="285" t="s">
        <v>2875</v>
      </c>
      <c r="L214" s="286">
        <v>421902366400</v>
      </c>
      <c r="M214" s="285" t="s">
        <v>2876</v>
      </c>
      <c r="N214" s="285"/>
      <c r="O214" s="285"/>
      <c r="P214" s="285"/>
    </row>
    <row r="215" spans="1:16" x14ac:dyDescent="0.2">
      <c r="A215" s="203" t="s">
        <v>2877</v>
      </c>
      <c r="B215" s="285" t="s">
        <v>2878</v>
      </c>
      <c r="C215" s="285" t="s">
        <v>422</v>
      </c>
      <c r="D215" s="285" t="s">
        <v>2879</v>
      </c>
      <c r="E215" s="285" t="s">
        <v>2880</v>
      </c>
      <c r="F215" s="285" t="s">
        <v>2881</v>
      </c>
      <c r="G215" s="285" t="s">
        <v>2882</v>
      </c>
      <c r="H215" s="285" t="s">
        <v>2883</v>
      </c>
      <c r="I215" s="285" t="s">
        <v>2884</v>
      </c>
      <c r="J215" s="285" t="s">
        <v>424</v>
      </c>
      <c r="K215" s="285" t="s">
        <v>2884</v>
      </c>
      <c r="L215" s="286">
        <v>421905495820</v>
      </c>
      <c r="M215" s="285" t="s">
        <v>2885</v>
      </c>
      <c r="N215" s="285"/>
      <c r="O215" s="285"/>
      <c r="P215" s="285"/>
    </row>
    <row r="216" spans="1:16" x14ac:dyDescent="0.2">
      <c r="A216" s="203" t="s">
        <v>2886</v>
      </c>
      <c r="B216" s="285" t="s">
        <v>2887</v>
      </c>
      <c r="C216" s="285" t="s">
        <v>422</v>
      </c>
      <c r="D216" s="285" t="s">
        <v>2888</v>
      </c>
      <c r="E216" s="285" t="s">
        <v>2889</v>
      </c>
      <c r="F216" s="285" t="s">
        <v>2890</v>
      </c>
      <c r="G216" s="285" t="s">
        <v>2891</v>
      </c>
      <c r="H216" s="285" t="s">
        <v>2892</v>
      </c>
      <c r="I216" s="285" t="s">
        <v>2893</v>
      </c>
      <c r="J216" s="285" t="s">
        <v>424</v>
      </c>
      <c r="K216" s="285" t="s">
        <v>2893</v>
      </c>
      <c r="L216" s="286">
        <v>421905356370</v>
      </c>
      <c r="M216" s="285" t="s">
        <v>2894</v>
      </c>
      <c r="N216" s="285"/>
      <c r="O216" s="285"/>
      <c r="P216" s="285"/>
    </row>
    <row r="217" spans="1:16" ht="12.5" x14ac:dyDescent="0.25">
      <c r="A217" s="203" t="s">
        <v>2071</v>
      </c>
      <c r="B217" s="285" t="s">
        <v>2072</v>
      </c>
      <c r="C217" s="285" t="s">
        <v>422</v>
      </c>
      <c r="D217" s="285" t="s">
        <v>2073</v>
      </c>
      <c r="E217" s="285" t="s">
        <v>1425</v>
      </c>
      <c r="F217" s="285" t="s">
        <v>1426</v>
      </c>
      <c r="G217" s="313" t="s">
        <v>2074</v>
      </c>
      <c r="H217" s="285" t="s">
        <v>2075</v>
      </c>
      <c r="I217" s="285" t="s">
        <v>2076</v>
      </c>
      <c r="J217" s="285" t="s">
        <v>424</v>
      </c>
      <c r="K217" s="285" t="s">
        <v>2077</v>
      </c>
      <c r="L217" s="286">
        <v>421907641634</v>
      </c>
      <c r="M217" s="285" t="s">
        <v>2078</v>
      </c>
      <c r="N217" s="285"/>
      <c r="O217" s="285"/>
      <c r="P217" s="285"/>
    </row>
    <row r="218" spans="1:16" x14ac:dyDescent="0.2">
      <c r="A218" s="203" t="s">
        <v>2895</v>
      </c>
      <c r="B218" s="285" t="s">
        <v>2896</v>
      </c>
      <c r="C218" s="285" t="s">
        <v>422</v>
      </c>
      <c r="D218" s="285" t="s">
        <v>2897</v>
      </c>
      <c r="E218" s="285" t="s">
        <v>2365</v>
      </c>
      <c r="F218" s="285" t="s">
        <v>2366</v>
      </c>
      <c r="G218" s="285" t="s">
        <v>2898</v>
      </c>
      <c r="H218" s="285" t="s">
        <v>2899</v>
      </c>
      <c r="I218" s="285" t="s">
        <v>2900</v>
      </c>
      <c r="J218" s="285" t="s">
        <v>424</v>
      </c>
      <c r="K218" s="285" t="s">
        <v>2900</v>
      </c>
      <c r="L218" s="286">
        <v>421903820974</v>
      </c>
      <c r="M218" s="285" t="s">
        <v>2901</v>
      </c>
      <c r="N218" s="285"/>
      <c r="O218" s="285"/>
      <c r="P218" s="285"/>
    </row>
    <row r="219" spans="1:16" ht="12.5" x14ac:dyDescent="0.25">
      <c r="A219" s="203" t="s">
        <v>2079</v>
      </c>
      <c r="B219" s="285" t="s">
        <v>2080</v>
      </c>
      <c r="C219" s="285" t="s">
        <v>422</v>
      </c>
      <c r="D219" s="285" t="s">
        <v>2081</v>
      </c>
      <c r="E219" s="285" t="s">
        <v>2082</v>
      </c>
      <c r="F219" s="285" t="s">
        <v>2083</v>
      </c>
      <c r="G219" s="313" t="s">
        <v>2084</v>
      </c>
      <c r="H219" s="285" t="s">
        <v>2085</v>
      </c>
      <c r="I219" s="285" t="s">
        <v>2086</v>
      </c>
      <c r="J219" s="285" t="s">
        <v>424</v>
      </c>
      <c r="K219" s="285" t="s">
        <v>2087</v>
      </c>
      <c r="L219" s="286">
        <v>421911466881</v>
      </c>
      <c r="M219" s="285" t="s">
        <v>2088</v>
      </c>
      <c r="N219" s="285"/>
      <c r="O219" s="285"/>
      <c r="P219" s="285"/>
    </row>
    <row r="220" spans="1:16" ht="12.5" x14ac:dyDescent="0.25">
      <c r="A220" s="203" t="s">
        <v>2089</v>
      </c>
      <c r="B220" s="285" t="s">
        <v>2090</v>
      </c>
      <c r="C220" s="285" t="s">
        <v>422</v>
      </c>
      <c r="D220" s="285" t="s">
        <v>2091</v>
      </c>
      <c r="E220" s="285" t="s">
        <v>2092</v>
      </c>
      <c r="F220" s="285" t="s">
        <v>2093</v>
      </c>
      <c r="G220" s="313" t="s">
        <v>2094</v>
      </c>
      <c r="H220" s="285" t="s">
        <v>2095</v>
      </c>
      <c r="I220" s="285" t="s">
        <v>2096</v>
      </c>
      <c r="J220" s="285" t="s">
        <v>424</v>
      </c>
      <c r="K220" s="285" t="s">
        <v>2096</v>
      </c>
      <c r="L220" s="286">
        <v>421904435321</v>
      </c>
      <c r="M220" s="285" t="s">
        <v>2097</v>
      </c>
      <c r="N220" s="285"/>
      <c r="O220" s="285"/>
      <c r="P220" s="285"/>
    </row>
    <row r="221" spans="1:16" ht="12.5" x14ac:dyDescent="0.25">
      <c r="A221" s="203" t="s">
        <v>2098</v>
      </c>
      <c r="B221" s="285" t="s">
        <v>2099</v>
      </c>
      <c r="C221" s="285" t="s">
        <v>422</v>
      </c>
      <c r="D221" s="285" t="s">
        <v>2100</v>
      </c>
      <c r="E221" s="285" t="s">
        <v>2101</v>
      </c>
      <c r="F221" s="285" t="s">
        <v>2102</v>
      </c>
      <c r="G221" s="313" t="s">
        <v>2103</v>
      </c>
      <c r="H221" s="285" t="s">
        <v>2104</v>
      </c>
      <c r="I221" s="285" t="s">
        <v>2105</v>
      </c>
      <c r="J221" s="285" t="s">
        <v>424</v>
      </c>
      <c r="K221" s="285" t="s">
        <v>2106</v>
      </c>
      <c r="L221" s="286">
        <v>421910690922</v>
      </c>
      <c r="M221" s="285" t="s">
        <v>2107</v>
      </c>
      <c r="N221" s="285"/>
      <c r="O221" s="285"/>
      <c r="P221" s="285"/>
    </row>
    <row r="222" spans="1:16" x14ac:dyDescent="0.2">
      <c r="A222" s="203" t="s">
        <v>2902</v>
      </c>
      <c r="B222" s="285" t="s">
        <v>2903</v>
      </c>
      <c r="C222" s="285" t="s">
        <v>422</v>
      </c>
      <c r="D222" s="285" t="s">
        <v>2904</v>
      </c>
      <c r="E222" s="285" t="s">
        <v>433</v>
      </c>
      <c r="F222" s="285" t="s">
        <v>434</v>
      </c>
      <c r="G222" s="285" t="s">
        <v>2905</v>
      </c>
      <c r="H222" s="285" t="s">
        <v>2906</v>
      </c>
      <c r="I222" s="285" t="s">
        <v>2907</v>
      </c>
      <c r="J222" s="285" t="s">
        <v>424</v>
      </c>
      <c r="K222" s="285" t="s">
        <v>2908</v>
      </c>
      <c r="L222" s="286">
        <v>421905644686</v>
      </c>
      <c r="M222" s="285" t="s">
        <v>2909</v>
      </c>
      <c r="N222" s="285"/>
      <c r="O222" s="285"/>
      <c r="P222" s="285"/>
    </row>
    <row r="223" spans="1:16" x14ac:dyDescent="0.2">
      <c r="A223" s="203" t="s">
        <v>2910</v>
      </c>
      <c r="B223" s="285" t="s">
        <v>2911</v>
      </c>
      <c r="C223" s="285" t="s">
        <v>422</v>
      </c>
      <c r="D223" s="285" t="s">
        <v>2912</v>
      </c>
      <c r="E223" s="285" t="s">
        <v>2913</v>
      </c>
      <c r="F223" s="285" t="s">
        <v>2914</v>
      </c>
      <c r="G223" s="285" t="s">
        <v>2915</v>
      </c>
      <c r="H223" s="285" t="s">
        <v>2916</v>
      </c>
      <c r="I223" s="285" t="s">
        <v>2917</v>
      </c>
      <c r="J223" s="285" t="s">
        <v>2918</v>
      </c>
      <c r="K223" s="285" t="s">
        <v>2917</v>
      </c>
      <c r="L223" s="286">
        <v>421908729128</v>
      </c>
      <c r="M223" s="285" t="s">
        <v>2919</v>
      </c>
      <c r="N223" s="285"/>
      <c r="O223" s="285"/>
      <c r="P223" s="285"/>
    </row>
    <row r="224" spans="1:16" x14ac:dyDescent="0.2">
      <c r="A224" s="203" t="s">
        <v>2108</v>
      </c>
      <c r="B224" s="285" t="s">
        <v>2109</v>
      </c>
      <c r="C224" s="285" t="s">
        <v>422</v>
      </c>
      <c r="D224" s="285" t="s">
        <v>2110</v>
      </c>
      <c r="E224" s="285" t="s">
        <v>2111</v>
      </c>
      <c r="F224" s="285" t="s">
        <v>2112</v>
      </c>
      <c r="G224" s="285" t="s">
        <v>2920</v>
      </c>
      <c r="H224" s="285" t="s">
        <v>2113</v>
      </c>
      <c r="I224" s="285" t="s">
        <v>2921</v>
      </c>
      <c r="J224" s="285" t="s">
        <v>2922</v>
      </c>
      <c r="K224" s="285" t="s">
        <v>2114</v>
      </c>
      <c r="L224" s="286">
        <v>421903543319</v>
      </c>
      <c r="M224" s="285" t="s">
        <v>2923</v>
      </c>
      <c r="N224" s="285"/>
      <c r="O224" s="285"/>
      <c r="P224" s="285"/>
    </row>
    <row r="225" spans="1:16" ht="12.5" x14ac:dyDescent="0.25">
      <c r="A225" s="203" t="s">
        <v>2115</v>
      </c>
      <c r="B225" s="285" t="s">
        <v>2116</v>
      </c>
      <c r="C225" s="285" t="s">
        <v>422</v>
      </c>
      <c r="D225" s="285" t="s">
        <v>2117</v>
      </c>
      <c r="E225" s="285" t="s">
        <v>2118</v>
      </c>
      <c r="F225" s="285" t="s">
        <v>2119</v>
      </c>
      <c r="G225" s="313" t="s">
        <v>2120</v>
      </c>
      <c r="H225" s="285" t="s">
        <v>2121</v>
      </c>
      <c r="I225" s="285" t="s">
        <v>2122</v>
      </c>
      <c r="J225" s="285" t="s">
        <v>424</v>
      </c>
      <c r="K225" s="285" t="s">
        <v>2122</v>
      </c>
      <c r="L225" s="286">
        <v>421904823578</v>
      </c>
      <c r="M225" s="285" t="s">
        <v>2123</v>
      </c>
      <c r="N225" s="285"/>
      <c r="O225" s="285"/>
      <c r="P225" s="285"/>
    </row>
    <row r="226" spans="1:16" x14ac:dyDescent="0.2">
      <c r="A226" s="203" t="s">
        <v>2924</v>
      </c>
      <c r="B226" s="285" t="s">
        <v>2925</v>
      </c>
      <c r="C226" s="285" t="s">
        <v>422</v>
      </c>
      <c r="D226" s="285" t="s">
        <v>2926</v>
      </c>
      <c r="E226" s="285" t="s">
        <v>2927</v>
      </c>
      <c r="F226" s="285" t="s">
        <v>2928</v>
      </c>
      <c r="G226" s="285" t="s">
        <v>2929</v>
      </c>
      <c r="H226" s="285" t="s">
        <v>2930</v>
      </c>
      <c r="I226" s="285" t="s">
        <v>2931</v>
      </c>
      <c r="J226" s="285" t="s">
        <v>426</v>
      </c>
      <c r="K226" s="285" t="s">
        <v>2931</v>
      </c>
      <c r="L226" s="286">
        <v>421915740248</v>
      </c>
      <c r="M226" s="285" t="s">
        <v>2932</v>
      </c>
      <c r="N226" s="285"/>
      <c r="O226" s="285"/>
      <c r="P226" s="285"/>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2125</v>
      </c>
      <c r="B228" s="285" t="s">
        <v>2126</v>
      </c>
      <c r="C228" s="285" t="s">
        <v>422</v>
      </c>
      <c r="D228" s="285" t="s">
        <v>2127</v>
      </c>
      <c r="E228" s="285" t="s">
        <v>429</v>
      </c>
      <c r="F228" s="285" t="s">
        <v>436</v>
      </c>
      <c r="G228" s="313" t="s">
        <v>2128</v>
      </c>
      <c r="H228" s="285" t="s">
        <v>2129</v>
      </c>
      <c r="I228" s="285" t="s">
        <v>1995</v>
      </c>
      <c r="J228" s="285" t="s">
        <v>426</v>
      </c>
      <c r="K228" s="285" t="s">
        <v>1995</v>
      </c>
      <c r="L228" s="286">
        <v>421905706999</v>
      </c>
      <c r="M228" s="285" t="s">
        <v>2130</v>
      </c>
      <c r="N228" s="285"/>
      <c r="O228" s="285"/>
      <c r="P228" s="285"/>
    </row>
    <row r="229" spans="1:16" ht="12.5" x14ac:dyDescent="0.25">
      <c r="A229" s="203" t="s">
        <v>2131</v>
      </c>
      <c r="B229" s="285" t="s">
        <v>2132</v>
      </c>
      <c r="C229" s="285" t="s">
        <v>422</v>
      </c>
      <c r="D229" s="285" t="s">
        <v>2133</v>
      </c>
      <c r="E229" s="285" t="s">
        <v>433</v>
      </c>
      <c r="F229" s="285" t="s">
        <v>434</v>
      </c>
      <c r="G229" s="313" t="s">
        <v>2134</v>
      </c>
      <c r="H229" s="285" t="s">
        <v>2933</v>
      </c>
      <c r="I229" s="285" t="s">
        <v>2135</v>
      </c>
      <c r="J229" s="285" t="s">
        <v>424</v>
      </c>
      <c r="K229" s="285" t="s">
        <v>2135</v>
      </c>
      <c r="L229" s="286">
        <v>421918560175</v>
      </c>
      <c r="M229" s="285" t="s">
        <v>2136</v>
      </c>
      <c r="N229" s="285"/>
      <c r="O229" s="285"/>
      <c r="P229" s="285"/>
    </row>
    <row r="230" spans="1:16" x14ac:dyDescent="0.2">
      <c r="A230" s="203" t="s">
        <v>2934</v>
      </c>
      <c r="B230" s="285" t="s">
        <v>2935</v>
      </c>
      <c r="C230" s="285" t="s">
        <v>422</v>
      </c>
      <c r="D230" s="285" t="s">
        <v>2936</v>
      </c>
      <c r="E230" s="285" t="s">
        <v>2937</v>
      </c>
      <c r="F230" s="285" t="s">
        <v>2938</v>
      </c>
      <c r="G230" s="285" t="s">
        <v>2939</v>
      </c>
      <c r="H230" s="285" t="s">
        <v>2940</v>
      </c>
      <c r="I230" s="285" t="s">
        <v>2941</v>
      </c>
      <c r="J230" s="285" t="s">
        <v>2514</v>
      </c>
      <c r="K230" s="285" t="s">
        <v>2941</v>
      </c>
      <c r="L230" s="286">
        <v>421905892235</v>
      </c>
      <c r="M230" s="285" t="s">
        <v>2942</v>
      </c>
      <c r="N230" s="285"/>
      <c r="O230" s="285"/>
      <c r="P230" s="285"/>
    </row>
    <row r="231" spans="1:16" x14ac:dyDescent="0.2">
      <c r="A231" s="203" t="s">
        <v>2943</v>
      </c>
      <c r="B231" s="285" t="s">
        <v>2944</v>
      </c>
      <c r="C231" s="285" t="s">
        <v>422</v>
      </c>
      <c r="D231" s="285" t="s">
        <v>2945</v>
      </c>
      <c r="E231" s="285" t="s">
        <v>429</v>
      </c>
      <c r="F231" s="285" t="s">
        <v>1919</v>
      </c>
      <c r="G231" s="285" t="s">
        <v>2946</v>
      </c>
      <c r="H231" s="285" t="s">
        <v>2947</v>
      </c>
      <c r="I231" s="285" t="s">
        <v>2948</v>
      </c>
      <c r="J231" s="285" t="s">
        <v>2514</v>
      </c>
      <c r="K231" s="285" t="s">
        <v>2948</v>
      </c>
      <c r="L231" s="286">
        <v>421905491171</v>
      </c>
      <c r="M231" s="285" t="s">
        <v>2949</v>
      </c>
      <c r="N231" s="285"/>
      <c r="O231" s="285"/>
      <c r="P231" s="285"/>
    </row>
    <row r="232" spans="1:16" x14ac:dyDescent="0.2">
      <c r="A232" s="203" t="s">
        <v>2950</v>
      </c>
      <c r="B232" s="285" t="s">
        <v>2951</v>
      </c>
      <c r="C232" s="285" t="s">
        <v>422</v>
      </c>
      <c r="D232" s="285" t="s">
        <v>2952</v>
      </c>
      <c r="E232" s="285" t="s">
        <v>1765</v>
      </c>
      <c r="F232" s="285" t="s">
        <v>1766</v>
      </c>
      <c r="G232" s="285" t="s">
        <v>2953</v>
      </c>
      <c r="H232" s="285" t="s">
        <v>2954</v>
      </c>
      <c r="I232" s="285" t="s">
        <v>2955</v>
      </c>
      <c r="J232" s="285" t="s">
        <v>424</v>
      </c>
      <c r="K232" s="285" t="s">
        <v>2955</v>
      </c>
      <c r="L232" s="286">
        <v>421905731109</v>
      </c>
      <c r="M232" s="285" t="s">
        <v>2956</v>
      </c>
      <c r="N232" s="285"/>
      <c r="O232" s="285"/>
      <c r="P232" s="285"/>
    </row>
    <row r="233" spans="1:16" ht="12.5" x14ac:dyDescent="0.25">
      <c r="A233" s="203" t="s">
        <v>2137</v>
      </c>
      <c r="B233" s="285" t="s">
        <v>2138</v>
      </c>
      <c r="C233" s="285" t="s">
        <v>422</v>
      </c>
      <c r="D233" s="285" t="s">
        <v>2139</v>
      </c>
      <c r="E233" s="285" t="s">
        <v>435</v>
      </c>
      <c r="F233" s="285" t="s">
        <v>493</v>
      </c>
      <c r="G233" s="313" t="s">
        <v>2140</v>
      </c>
      <c r="H233" s="285" t="s">
        <v>2141</v>
      </c>
      <c r="I233" s="285" t="s">
        <v>2142</v>
      </c>
      <c r="J233" s="285" t="s">
        <v>426</v>
      </c>
      <c r="K233" s="285" t="s">
        <v>2143</v>
      </c>
      <c r="L233" s="286">
        <v>421915867076</v>
      </c>
      <c r="M233" s="285" t="s">
        <v>2144</v>
      </c>
      <c r="N233" s="285"/>
      <c r="O233" s="285"/>
      <c r="P233" s="285"/>
    </row>
    <row r="234" spans="1:16" x14ac:dyDescent="0.2">
      <c r="A234" s="203" t="s">
        <v>2957</v>
      </c>
      <c r="B234" s="285" t="s">
        <v>2958</v>
      </c>
      <c r="C234" s="285" t="s">
        <v>422</v>
      </c>
      <c r="D234" s="285" t="s">
        <v>2959</v>
      </c>
      <c r="E234" s="285" t="s">
        <v>2960</v>
      </c>
      <c r="F234" s="285" t="s">
        <v>2961</v>
      </c>
      <c r="G234" s="285" t="s">
        <v>2962</v>
      </c>
      <c r="H234" s="285" t="s">
        <v>2963</v>
      </c>
      <c r="I234" s="285" t="s">
        <v>2964</v>
      </c>
      <c r="J234" s="285" t="s">
        <v>424</v>
      </c>
      <c r="K234" s="285" t="s">
        <v>2964</v>
      </c>
      <c r="L234" s="286">
        <v>421905417209</v>
      </c>
      <c r="M234" s="285" t="s">
        <v>2965</v>
      </c>
      <c r="N234" s="285"/>
      <c r="O234" s="285"/>
      <c r="P234" s="285"/>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x14ac:dyDescent="0.2">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5" t="s">
        <v>2148</v>
      </c>
      <c r="C239" s="285" t="s">
        <v>422</v>
      </c>
      <c r="D239" s="285" t="s">
        <v>2149</v>
      </c>
      <c r="E239" s="285" t="s">
        <v>423</v>
      </c>
      <c r="F239" s="285" t="s">
        <v>816</v>
      </c>
      <c r="G239" s="285" t="s">
        <v>2150</v>
      </c>
      <c r="H239" s="285" t="s">
        <v>2151</v>
      </c>
      <c r="I239" s="285" t="s">
        <v>2152</v>
      </c>
      <c r="J239" s="285" t="s">
        <v>426</v>
      </c>
      <c r="K239" s="285" t="s">
        <v>2153</v>
      </c>
      <c r="L239" s="286">
        <v>421902821904</v>
      </c>
      <c r="M239" s="285" t="s">
        <v>2154</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55" activePane="bottomLeft" state="frozen"/>
      <selection activeCell="I2" sqref="I2:L73"/>
      <selection pane="bottomLeft" activeCell="B95" sqref="B95"/>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1782</v>
      </c>
      <c r="B69" s="204" t="str">
        <f>VLOOKUP(A69,Adr!A:B,2,FALSE)</f>
        <v>Klub sálového futbalu Športový klub Prednádražie Trnava</v>
      </c>
      <c r="C69" s="196" t="s">
        <v>2199</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1834</v>
      </c>
      <c r="B96" s="204" t="str">
        <f>VLOOKUP(A96,Adr!A:B,2,FALSE)</f>
        <v>Philosophers Nitra</v>
      </c>
      <c r="C96" s="196" t="s">
        <v>2155</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1467</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2229</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2982</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2983</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2984</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2234</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2064</v>
      </c>
      <c r="B481" s="204" t="str">
        <f>VLOOKUP(A481,Adr!A:B,2,FALSE)</f>
        <v>TANEČNO ŠPORTOVÝ KLUB M+M BRATISLAVA pri ZŠ Ostredková</v>
      </c>
      <c r="C481" s="190" t="s">
        <v>2219</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2137</v>
      </c>
      <c r="B502" s="204" t="str">
        <f>VLOOKUP(A502,Adr!A:B,2,FALSE)</f>
        <v>Zápasnícky klub Baník Prievidza, o. z.</v>
      </c>
      <c r="C502" s="196" t="s">
        <v>2227</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Slovenský futbalový zväz, Tomášikova 30C, Bratislava, 821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1249</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5" customHeight="1" thickBot="1" x14ac:dyDescent="0.3">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2"/>
      <c r="N17" s="137" t="str">
        <f t="shared" si="0"/>
        <v xml:space="preserve">q - </v>
      </c>
      <c r="O17" s="137" t="s">
        <v>367</v>
      </c>
    </row>
    <row r="18" spans="1:16" x14ac:dyDescent="0.25">
      <c r="B18" s="193" t="s">
        <v>1272</v>
      </c>
      <c r="C18" s="142" t="str">
        <f>Spolu!C4</f>
        <v>00687308</v>
      </c>
      <c r="E18" s="147" t="s">
        <v>1273</v>
      </c>
      <c r="F18" s="282">
        <v>421947749446</v>
      </c>
      <c r="N18" s="137" t="str">
        <f t="shared" si="0"/>
        <v xml:space="preserve">r - </v>
      </c>
      <c r="O18" s="137" t="s">
        <v>368</v>
      </c>
    </row>
    <row r="19" spans="1:16" x14ac:dyDescent="0.25">
      <c r="E19" s="147" t="s">
        <v>1274</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1275</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Slovenský futbalový zväz, Tomášikova 30C, Bratislava, 821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5" t="s">
        <v>1282</v>
      </c>
      <c r="C14" s="386"/>
      <c r="F14" s="311"/>
      <c r="N14" s="137" t="str">
        <f t="shared" si="0"/>
        <v xml:space="preserve">n - </v>
      </c>
      <c r="O14" s="137" t="s">
        <v>364</v>
      </c>
    </row>
    <row r="15" spans="1:16" ht="34.4" customHeight="1" x14ac:dyDescent="0.25">
      <c r="A15" s="139" t="s">
        <v>1283</v>
      </c>
      <c r="B15" s="385"/>
      <c r="C15" s="386"/>
      <c r="F15" s="388"/>
      <c r="N15" s="137" t="str">
        <f t="shared" si="0"/>
        <v xml:space="preserve">o - </v>
      </c>
      <c r="O15" s="137" t="s">
        <v>365</v>
      </c>
    </row>
    <row r="16" spans="1:16" x14ac:dyDescent="0.25">
      <c r="A16" s="139" t="s">
        <v>1267</v>
      </c>
      <c r="B16" s="142">
        <f>F8</f>
        <v>0</v>
      </c>
      <c r="C16" s="137"/>
      <c r="F16" s="388"/>
      <c r="N16" s="137" t="str">
        <f t="shared" si="0"/>
        <v xml:space="preserve">p - </v>
      </c>
      <c r="O16" s="137" t="s">
        <v>366</v>
      </c>
    </row>
    <row r="17" spans="1:16" ht="32.15" customHeight="1" x14ac:dyDescent="0.25">
      <c r="A17" s="139" t="s">
        <v>1270</v>
      </c>
      <c r="B17" s="142">
        <f>F9</f>
        <v>0</v>
      </c>
      <c r="C17" s="137"/>
      <c r="F17" s="388"/>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00687308</v>
      </c>
      <c r="F19" s="145" t="s">
        <v>1268</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1273</v>
      </c>
      <c r="G21" s="284">
        <v>421947749446</v>
      </c>
      <c r="H21" s="148"/>
      <c r="N21" s="137" t="str">
        <f>O21&amp;" - "&amp;P21</f>
        <v>026 01 - Šport pre všetkých, školský a univerzitný šport</v>
      </c>
      <c r="O21" s="137" t="s">
        <v>317</v>
      </c>
      <c r="P21" s="137" t="s">
        <v>318</v>
      </c>
    </row>
    <row r="22" spans="1:16" x14ac:dyDescent="0.25">
      <c r="A22" s="137"/>
      <c r="B22" s="137"/>
      <c r="F22" s="147" t="s">
        <v>1274</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1275</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25" activePane="bottomLeft" state="frozen"/>
      <selection pane="bottomLeft" activeCell="A22" sqref="A22:B39"/>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89" t="s">
        <v>1288</v>
      </c>
      <c r="B2" s="389"/>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t="s">
        <v>7936</v>
      </c>
      <c r="B22" s="63" t="s">
        <v>7937</v>
      </c>
    </row>
    <row r="23" spans="1:2" x14ac:dyDescent="0.25">
      <c r="A23" s="63" t="s">
        <v>7938</v>
      </c>
      <c r="B23" s="63" t="s">
        <v>7939</v>
      </c>
    </row>
    <row r="24" spans="1:2" x14ac:dyDescent="0.25">
      <c r="A24" s="63" t="s">
        <v>7940</v>
      </c>
      <c r="B24" s="63" t="s">
        <v>7941</v>
      </c>
    </row>
    <row r="25" spans="1:2" x14ac:dyDescent="0.25">
      <c r="A25" s="63" t="s">
        <v>7942</v>
      </c>
      <c r="B25" s="63" t="s">
        <v>7943</v>
      </c>
    </row>
    <row r="26" spans="1:2" x14ac:dyDescent="0.25">
      <c r="A26" s="63" t="s">
        <v>7944</v>
      </c>
      <c r="B26" s="63" t="s">
        <v>7945</v>
      </c>
    </row>
    <row r="27" spans="1:2" x14ac:dyDescent="0.25">
      <c r="A27" s="63" t="s">
        <v>7946</v>
      </c>
      <c r="B27" s="63" t="s">
        <v>7947</v>
      </c>
    </row>
    <row r="28" spans="1:2" x14ac:dyDescent="0.25">
      <c r="A28" s="63" t="s">
        <v>7948</v>
      </c>
      <c r="B28" s="63" t="s">
        <v>7949</v>
      </c>
    </row>
    <row r="29" spans="1:2" x14ac:dyDescent="0.25">
      <c r="A29" s="63" t="s">
        <v>7950</v>
      </c>
      <c r="B29" s="63" t="s">
        <v>7951</v>
      </c>
    </row>
    <row r="30" spans="1:2" x14ac:dyDescent="0.25">
      <c r="A30" s="63" t="s">
        <v>7952</v>
      </c>
      <c r="B30" s="63" t="s">
        <v>7953</v>
      </c>
    </row>
    <row r="31" spans="1:2" x14ac:dyDescent="0.25">
      <c r="A31" s="63" t="s">
        <v>7954</v>
      </c>
      <c r="B31" s="63" t="s">
        <v>7955</v>
      </c>
    </row>
    <row r="32" spans="1:2" x14ac:dyDescent="0.25">
      <c r="A32" s="63" t="s">
        <v>7956</v>
      </c>
      <c r="B32" s="63" t="s">
        <v>7957</v>
      </c>
    </row>
    <row r="33" spans="1:2" x14ac:dyDescent="0.25">
      <c r="A33" s="63" t="s">
        <v>7958</v>
      </c>
      <c r="B33" s="63" t="s">
        <v>7959</v>
      </c>
    </row>
    <row r="34" spans="1:2" x14ac:dyDescent="0.25">
      <c r="A34" s="63" t="s">
        <v>7960</v>
      </c>
      <c r="B34" s="63" t="s">
        <v>7961</v>
      </c>
    </row>
    <row r="35" spans="1:2" x14ac:dyDescent="0.25">
      <c r="A35" s="63" t="s">
        <v>7962</v>
      </c>
      <c r="B35" s="63" t="s">
        <v>7963</v>
      </c>
    </row>
    <row r="36" spans="1:2" x14ac:dyDescent="0.25">
      <c r="A36" s="63" t="s">
        <v>7964</v>
      </c>
      <c r="B36" s="63" t="s">
        <v>7965</v>
      </c>
    </row>
    <row r="37" spans="1:2" x14ac:dyDescent="0.25">
      <c r="A37" s="63" t="s">
        <v>7966</v>
      </c>
      <c r="B37" s="63" t="s">
        <v>7967</v>
      </c>
    </row>
    <row r="38" spans="1:2" x14ac:dyDescent="0.25">
      <c r="A38" s="63" t="s">
        <v>7960</v>
      </c>
      <c r="B38" s="63" t="s">
        <v>7961</v>
      </c>
    </row>
    <row r="39" spans="1:2" x14ac:dyDescent="0.25">
      <c r="A39" s="63" t="s">
        <v>7968</v>
      </c>
      <c r="B39" s="63" t="s">
        <v>7969</v>
      </c>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2026-04-14T14:21:13Z</cp:lastPrinted>
  <dcterms:created xsi:type="dcterms:W3CDTF">2017-02-20T06:20:12Z</dcterms:created>
  <dcterms:modified xsi:type="dcterms:W3CDTF">2026-04-15T09:50:23Z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