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ento_zošit" defaultThemeVersion="124226"/>
  <mc:AlternateContent xmlns:mc="http://schemas.openxmlformats.org/markup-compatibility/2006">
    <mc:Choice Requires="x15">
      <x15ac:absPath xmlns:x15ac="http://schemas.microsoft.com/office/spreadsheetml/2010/11/ac" url="https://d.docs.live.net/75b3f0d8d20c5532/Desktop/"/>
    </mc:Choice>
  </mc:AlternateContent>
  <xr:revisionPtr revIDLastSave="0" documentId="8_{D35E12A4-5DF1-493E-9C43-F87D5C8D66F8}" xr6:coauthVersionLast="47" xr6:coauthVersionMax="47" xr10:uidLastSave="{00000000-0000-0000-0000-000000000000}"/>
  <bookViews>
    <workbookView xWindow="-108" yWindow="-108" windowWidth="23256" windowHeight="12456" activeTab="3"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N3" i="11" s="1"/>
  <c r="P4" i="11"/>
  <c r="P5" i="11"/>
  <c r="P6" i="11"/>
  <c r="P7" i="11"/>
  <c r="P8" i="11"/>
  <c r="P9" i="11"/>
  <c r="N9" i="11" s="1"/>
  <c r="P10" i="11"/>
  <c r="P11" i="11"/>
  <c r="N11" i="11" s="1"/>
  <c r="P12" i="11"/>
  <c r="N12" i="11" s="1"/>
  <c r="P13" i="11"/>
  <c r="N13" i="11" s="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4" i="11"/>
  <c r="N5" i="11"/>
  <c r="N6" i="11"/>
  <c r="N7" i="11"/>
  <c r="N8" i="11"/>
  <c r="N10"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<sst xmlns="http://schemas.openxmlformats.org/spreadsheetml/2006/main" count="6555" uniqueCount="3005">
  <si>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</si>
  <si>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</si>
  <si>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</si>
  <si>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</si>
  <si>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</si>
  <si>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</si>
  <si>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</si>
  <si>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</si>
  <si>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</si>
  <si>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</si>
  <si>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</si>
  <si>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</si>
  <si>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</si>
  <si>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</si>
  <si>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</si>
  <si>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</si>
  <si>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</si>
  <si>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</si>
  <si>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</si>
  <si>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</si>
  <si>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</si>
  <si>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</si>
  <si>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</si>
  <si>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</si>
  <si>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</si>
  <si>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</si>
  <si>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</si>
  <si>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</si>
  <si>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</si>
  <si>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</si>
  <si>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</si>
  <si>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</si>
  <si>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</si>
  <si>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</si>
  <si>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</si>
  <si>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</si>
  <si>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</si>
  <si>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</si>
  <si>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</si>
  <si>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</si>
  <si>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</si>
  <si>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</si>
  <si>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</si>
  <si>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</si>
  <si>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</si>
  <si>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</si>
  <si>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</si>
  <si>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</si>
  <si>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</si>
  <si>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</si>
  <si>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</si>
  <si>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</si>
  <si>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</si>
  <si>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</si>
  <si>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</si>
  <si>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</si>
  <si>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</si>
  <si>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</si>
  <si>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</si>
  <si>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</si>
  <si>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</si>
  <si>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</si>
  <si>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</si>
  <si>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</si>
  <si>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</si>
  <si>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</si>
  <si>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</si>
  <si>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</si>
  <si>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</si>
  <si>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</si>
  <si>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</si>
  <si>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</si>
  <si>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</si>
  <si>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</si>
  <si>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</si>
  <si>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</si>
  <si>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</si>
  <si>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</si>
  <si>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</si>
  <si>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</si>
  <si>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</si>
  <si>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</si>
  <si>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</si>
  <si>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</si>
  <si>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</si>
  <si>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</si>
  <si>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</si>
  <si>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</si>
  <si>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</si>
  <si>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</si>
  <si>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</si>
  <si>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</si>
  <si>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</si>
  <si>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</si>
  <si>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</si>
  <si>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</si>
  <si>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</si>
  <si>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</si>
  <si>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</si>
  <si>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</si>
  <si>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</si>
  <si>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</si>
  <si>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</si>
  <si>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</si>
  <si>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</si>
  <si>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</si>
  <si>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</si>
  <si>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</si>
  <si>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</si>
  <si>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</si>
  <si>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</si>
  <si>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</si>
  <si>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</si>
  <si>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</si>
  <si>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</si>
  <si>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</si>
  <si>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</si>
  <si>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</si>
  <si>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</si>
  <si>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</si>
  <si>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</si>
  <si>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</si>
  <si>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</si>
  <si>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</si>
  <si>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</si>
  <si>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</si>
  <si>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</si>
  <si>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</si>
  <si>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</si>
  <si>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</si>
  <si>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</si>
  <si>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</si>
  <si>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</si>
  <si>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</si>
  <si>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</si>
  <si>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</si>
  <si>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</si>
  <si>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</si>
  <si>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</si>
  <si>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</si>
  <si>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</si>
  <si>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</si>
  <si>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</si>
  <si>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</si>
  <si>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</si>
  <si>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</si>
  <si>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</si>
  <si>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</si>
  <si>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</si>
  <si>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</si>
  <si>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</si>
  <si>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</si>
  <si>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</si>
  <si>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</si>
  <si>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</si>
  <si>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</si>
  <si>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</si>
  <si>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</si>
  <si>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</si>
  <si>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</si>
  <si>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</si>
  <si>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</si>
  <si>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</si>
  <si>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</si>
  <si>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</si>
  <si>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</si>
  <si>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</si>
  <si>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</si>
  <si>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</si>
  <si>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</si>
  <si>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</si>
  <si>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</si>
  <si>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</si>
  <si>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</si>
  <si>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</si>
  <si>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</si>
  <si>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</si>
  <si>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</si>
  <si>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</si>
  <si>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</si>
  <si>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</si>
  <si>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</si>
  <si>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</si>
  <si>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</si>
  <si>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</si>
  <si>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</si>
  <si>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</si>
  <si>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</si>
  <si>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</si>
  <si>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</si>
  <si>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</si>
  <si>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</si>
  <si>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</si>
  <si>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</si>
  <si>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</si>
  <si>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</si>
  <si>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</si>
  <si>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</si>
  <si>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</si>
  <si>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</si>
  <si>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</si>
  <si>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</si>
  <si>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</si>
  <si>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</si>
  <si>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</si>
  <si>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</si>
  <si>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</si>
  <si>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</si>
  <si>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</si>
  <si>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</si>
  <si>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</si>
  <si>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</si>
  <si>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</si>
  <si>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</si>
  <si>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</si>
  <si>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</si>
  <si>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</si>
  <si>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</si>
  <si>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</si>
  <si>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</si>
  <si>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</si>
  <si>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</si>
  <si>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</si>
  <si>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</si>
  <si>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</si>
  <si>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</si>
  <si>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</si>
  <si>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</si>
  <si>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</si>
  <si>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</si>
  <si>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</si>
  <si>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</si>
  <si>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</si>
  <si>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</si>
  <si>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</si>
  <si>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</si>
  <si>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</si>
  <si>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</si>
  <si>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</si>
  <si>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</si>
  <si>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</si>
  <si>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</si>
  <si>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</si>
  <si>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</si>
  <si>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</si>
  <si>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</si>
  <si>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</si>
  <si>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</si>
  <si>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</si>
  <si>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</si>
  <si>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</si>
  <si>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</si>
  <si>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</si>
  <si>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</si>
  <si>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</si>
  <si>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</si>
  <si>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</si>
  <si>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</si>
  <si>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</si>
  <si>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</si>
  <si>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</si>
  <si>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</si>
  <si>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</si>
  <si>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</si>
  <si>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</si>
  <si>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</si>
  <si>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</si>
  <si>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</si>
  <si>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</si>
  <si>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</si>
  <si>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</si>
  <si>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</si>
  <si>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</si>
  <si>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</si>
  <si>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</si>
  <si>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</si>
  <si>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</si>
  <si>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</si>
  <si>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</si>
  <si>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</si>
  <si>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</si>
  <si>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</si>
  <si>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</si>
  <si>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</si>
  <si>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</si>
  <si>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</si>
  <si>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</si>
  <si>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</si>
  <si>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</si>
  <si>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</si>
  <si>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</si>
  <si>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</si>
  <si>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</si>
  <si>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</si>
  <si>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</si>
  <si>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</si>
  <si>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</si>
  <si>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</si>
  <si>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</si>
  <si>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</si>
  <si>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</si>
  <si>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</si>
  <si>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</si>
  <si>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</si>
  <si>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</si>
  <si>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</si>
  <si>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</si>
  <si>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</si>
  <si>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</si>
  <si>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</si>
  <si>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</si>
  <si>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</si>
  <si>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</si>
  <si>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</si>
  <si>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</si>
  <si>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</si>
  <si>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</si>
  <si>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</si>
  <si>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</si>
  <si>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</si>
  <si>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</si>
  <si>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</si>
  <si>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</si>
  <si>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</si>
  <si>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</si>
  <si>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</si>
  <si>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</si>
  <si>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</si>
  <si>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</si>
  <si>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</si>
  <si>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</si>
  <si>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</si>
  <si>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</si>
  <si>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</si>
  <si>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</si>
  <si>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</si>
  <si>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</si>
  <si>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</si>
  <si>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</si>
  <si>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</si>
  <si>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</si>
  <si>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</si>
  <si>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</si>
  <si>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</si>
  <si>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</si>
  <si>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</si>
  <si>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</si>
  <si>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</si>
  <si>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</si>
  <si>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</si>
  <si>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</si>
  <si>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</si>
  <si>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</si>
  <si>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</si>
  <si>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</si>
  <si>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</si>
  <si>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</si>
  <si>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</si>
  <si>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</si>
  <si>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</si>
  <si>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</si>
  <si>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</si>
  <si>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</si>
  <si>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</si>
  <si>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</si>
  <si>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</si>
  <si>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</si>
  <si>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</si>
  <si>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</si>
  <si>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</si>
  <si>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</si>
  <si>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</si>
  <si>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</si>
  <si>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</si>
  <si>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</si>
  <si>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</si>
  <si>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</si>
  <si>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</si>
  <si>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</si>
  <si>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</si>
  <si>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</si>
  <si>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</si>
  <si>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</si>
  <si>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</si>
  <si>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</si>
  <si>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</si>
  <si>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</si>
  <si>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</si>
  <si>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</si>
  <si>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</si>
  <si>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</si>
  <si>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</si>
  <si>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</si>
  <si>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</si>
  <si>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</si>
  <si>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</si>
  <si>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</si>
  <si>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</si>
  <si>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</si>
  <si>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</si>
  <si>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</si>
  <si>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</si>
  <si>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</si>
  <si>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</si>
  <si>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</si>
  <si>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</si>
  <si>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</si>
  <si>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</si>
  <si>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</si>
  <si>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</si>
  <si>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</si>
  <si>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</si>
  <si>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</si>
  <si>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</si>
  <si>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</si>
  <si>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</si>
  <si>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</si>
  <si>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</si>
  <si>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</si>
  <si>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</si>
  <si>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</si>
  <si>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</si>
  <si>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</si>
  <si>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</si>
  <si>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</si>
  <si>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</si>
  <si>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</si>
  <si>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</si>
  <si>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</si>
  <si>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</si>
  <si>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</si>
  <si>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</si>
  <si>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</si>
  <si>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</si>
  <si>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</si>
  <si>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</si>
  <si>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</si>
  <si>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</si>
  <si>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</si>
  <si>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</si>
  <si>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</si>
  <si>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</si>
  <si>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</si>
  <si>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</si>
  <si>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</si>
  <si>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</si>
  <si>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</si>
  <si>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</si>
  <si>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</si>
  <si>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</si>
  <si>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</si>
  <si>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</si>
  <si>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</si>
  <si>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</si>
  <si>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</si>
  <si>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</si>
  <si>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</si>
  <si>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</si>
  <si>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</si>
  <si>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</si>
  <si>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</si>
  <si>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</si>
  <si>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</si>
  <si>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</si>
  <si>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</si>
  <si>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</si>
  <si>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</si>
  <si>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</si>
  <si>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</si>
  <si>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</si>
  <si>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</si>
  <si>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</si>
  <si>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</si>
  <si>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</si>
  <si>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</si>
  <si>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</si>
  <si>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</si>
  <si>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</si>
  <si>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</si>
  <si>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</si>
  <si>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</si>
  <si>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</si>
  <si>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</si>
  <si>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</si>
  <si>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</si>
  <si>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</si>
  <si>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</si>
  <si>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</si>
  <si>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</si>
  <si>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</si>
  <si>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</si>
  <si>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</si>
  <si>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</si>
  <si>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</si>
  <si>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</si>
  <si>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</si>
  <si>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</si>
  <si>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</si>
  <si>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</si>
  <si>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</si>
  <si>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</si>
  <si>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</si>
  <si>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</si>
  <si>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</si>
  <si>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</si>
  <si>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</si>
  <si>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</si>
  <si>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</si>
  <si>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</si>
  <si>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</si>
  <si>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</si>
  <si>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</si>
  <si>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</si>
  <si>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</si>
  <si>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</si>
  <si>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</si>
  <si>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</si>
  <si>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</si>
  <si>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</si>
  <si>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</si>
  <si>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</si>
  <si>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</si>
  <si>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</si>
  <si>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</si>
  <si>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</si>
  <si>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</si>
  <si>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</si>
  <si>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</si>
  <si>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</si>
  <si>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</si>
  <si>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</si>
  <si>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</si>
  <si>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</si>
  <si>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</si>
  <si>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</si>
  <si>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</si>
  <si>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</si>
  <si>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</si>
  <si>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</si>
  <si>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</si>
  <si>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</si>
  <si>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</si>
  <si>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</si>
  <si>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</si>
  <si>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</si>
  <si>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</si>
  <si>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</si>
  <si>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</si>
  <si>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</si>
  <si>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</si>
  <si>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</si>
  <si>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</si>
  <si>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</si>
  <si>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</si>
  <si>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</si>
  <si>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</si>
  <si>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</si>
  <si>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</si>
  <si>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</si>
  <si>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</si>
  <si>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</si>
  <si>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</si>
  <si>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</si>
  <si>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</si>
  <si>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</si>
  <si>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</si>
  <si>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</si>
  <si>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</si>
  <si>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</si>
  <si>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</si>
  <si>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</si>
  <si>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</si>
  <si>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</si>
  <si>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</si>
  <si>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</si>
  <si>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</si>
  <si>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</si>
  <si>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</si>
  <si>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</si>
  <si>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</si>
  <si>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</si>
  <si>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</si>
  <si>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</si>
  <si>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</si>
  <si>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</si>
  <si>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</si>
  <si>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</si>
  <si>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</si>
  <si>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</si>
  <si>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</si>
  <si>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</si>
  <si>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</si>
  <si>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</si>
  <si>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</si>
  <si>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</si>
  <si>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</si>
  <si>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</si>
  <si>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</si>
  <si>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</si>
  <si>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</si>
  <si>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</si>
  <si>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</si>
  <si>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</si>
  <si>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</si>
  <si>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</si>
  <si>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</si>
  <si>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</si>
  <si>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</si>
  <si>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</si>
  <si>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</si>
  <si>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</si>
  <si>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</si>
  <si>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</si>
  <si>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</si>
  <si>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</si>
  <si>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</si>
  <si>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</si>
  <si>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</si>
  <si>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</si>
  <si>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</si>
  <si>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</si>
  <si>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</si>
  <si>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</si>
  <si>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</si>
  <si>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</si>
  <si>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</si>
  <si>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</si>
  <si>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</si>
  <si>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</si>
  <si>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</si>
  <si>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</si>
  <si>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</si>
  <si>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</si>
  <si>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</si>
  <si>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</si>
  <si>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</si>
  <si>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</si>
  <si>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</si>
  <si>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</si>
  <si>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</si>
  <si>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</si>
  <si>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</si>
  <si>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</si>
  <si>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</si>
  <si>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</si>
  <si>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</si>
  <si>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</si>
  <si>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</si>
  <si>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</si>
  <si>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</si>
  <si>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</si>
  <si>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</si>
  <si>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</si>
  <si>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</si>
  <si>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</si>
  <si>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</si>
  <si>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</si>
  <si>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</si>
  <si>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</si>
  <si>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</si>
  <si>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</si>
  <si>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</si>
  <si>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</si>
  <si>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</si>
  <si>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</si>
  <si>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</si>
  <si>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</si>
  <si>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</si>
  <si>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</si>
  <si>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</si>
  <si>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</si>
  <si>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</si>
  <si>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</si>
  <si>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</si>
  <si>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</si>
  <si>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</si>
  <si>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</si>
  <si>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</si>
  <si>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</si>
  <si>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</si>
  <si>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</si>
  <si>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</si>
  <si>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</si>
  <si>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</si>
  <si>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</si>
  <si>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</si>
  <si>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</si>
  <si>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</si>
  <si>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</si>
  <si>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</si>
  <si>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</si>
  <si>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</si>
  <si>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</si>
  <si>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</si>
  <si>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</si>
  <si>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</si>
  <si>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</si>
  <si>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</si>
  <si>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</si>
  <si>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</si>
  <si>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</si>
  <si>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</si>
  <si>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</si>
  <si>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</si>
  <si>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</si>
  <si>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</si>
  <si>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</si>
  <si>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</si>
  <si>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</si>
  <si>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</si>
  <si>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</si>
  <si>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</si>
  <si>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</si>
  <si>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</si>
  <si>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</si>
  <si>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</si>
  <si>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</si>
  <si>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</si>
  <si>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</si>
  <si>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</si>
  <si>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</si>
  <si>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</si>
  <si>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</si>
  <si>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</si>
  <si>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</si>
  <si>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</si>
  <si>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</si>
  <si>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</si>
  <si>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</si>
  <si>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</si>
  <si>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</si>
  <si>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</si>
  <si>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</si>
  <si>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</si>
  <si>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</si>
  <si>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</si>
  <si>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</si>
  <si>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</si>
  <si>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</si>
  <si>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</si>
  <si>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</si>
  <si>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</si>
  <si>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</si>
  <si>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</si>
  <si>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</si>
  <si>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</si>
  <si>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</si>
  <si>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</si>
  <si>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</si>
  <si>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</si>
  <si>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</si>
  <si>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</si>
  <si>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</si>
  <si>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</si>
  <si>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</si>
  <si>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</si>
  <si>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</si>
  <si>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</si>
  <si>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</si>
  <si>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</si>
  <si>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</si>
  <si>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</si>
  <si>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</si>
  <si>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</si>
  <si>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</si>
  <si>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</si>
  <si>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</si>
  <si>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</si>
  <si>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</si>
  <si>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</si>
  <si>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</si>
  <si>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</si>
  <si>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</si>
  <si>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</si>
  <si>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</si>
  <si>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</si>
  <si>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</si>
  <si>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</si>
  <si>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</si>
  <si>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</si>
  <si>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</si>
  <si>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</si>
  <si>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</si>
  <si>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</si>
  <si>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</si>
  <si>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</si>
  <si>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</si>
  <si>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</si>
  <si>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</si>
  <si>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</si>
  <si>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</si>
  <si>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</si>
  <si>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</si>
  <si>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</si>
  <si>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</si>
  <si>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</si>
  <si>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</si>
  <si>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</si>
  <si>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</si>
  <si>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</si>
  <si>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</si>
  <si>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</si>
  <si>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</si>
  <si>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</si>
  <si>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</si>
  <si>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</si>
  <si>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</si>
  <si>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</si>
  <si>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</si>
  <si>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</si>
  <si>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</si>
  <si>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</si>
  <si>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</si>
  <si>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</si>
  <si>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</si>
  <si>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</si>
  <si>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</si>
  <si>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</si>
  <si>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</si>
  <si>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</si>
  <si>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</si>
  <si>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</si>
  <si>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</si>
  <si>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</si>
  <si>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</si>
  <si>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</si>
  <si>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</si>
  <si>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</si>
  <si>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</si>
  <si>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</si>
  <si>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</si>
  <si>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</si>
  <si>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</si>
  <si>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</si>
  <si>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</si>
  <si>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</si>
  <si>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</si>
  <si>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</si>
  <si>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</si>
  <si>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</si>
  <si>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</si>
  <si>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</si>
  <si>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</si>
  <si>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</si>
  <si>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</si>
  <si>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</si>
  <si>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</si>
  <si>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</si>
  <si>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</si>
  <si>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</si>
  <si>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</si>
  <si>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</si>
  <si>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</si>
  <si>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</si>
  <si>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</si>
  <si>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</si>
  <si>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</si>
  <si>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</si>
  <si>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</si>
  <si>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</si>
  <si>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</si>
  <si>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</si>
  <si>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</si>
  <si>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</si>
  <si>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</si>
  <si>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</si>
  <si>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</si>
  <si>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</si>
  <si>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</si>
  <si>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</si>
  <si>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</si>
  <si>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</si>
  <si>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</si>
  <si>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</si>
  <si>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</si>
  <si>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</si>
  <si>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</si>
  <si>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</si>
  <si>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</si>
  <si>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</si>
  <si>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</si>
  <si>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</si>
  <si>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</si>
  <si>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</si>
  <si>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</si>
  <si>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</si>
  <si>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</si>
  <si>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</si>
  <si>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</si>
  <si>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</si>
  <si>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</si>
  <si>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</si>
  <si>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</si>
  <si>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</si>
  <si>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</si>
  <si>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</si>
  <si>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</si>
  <si>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</si>
  <si>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</si>
  <si>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</si>
  <si>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</si>
  <si>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</si>
  <si>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</si>
  <si>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</si>
  <si>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</si>
  <si>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</si>
  <si>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</si>
  <si>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</si>
  <si>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</si>
  <si>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</si>
  <si>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</si>
  <si>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</si>
  <si>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</si>
  <si>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</si>
  <si>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</si>
  <si>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</si>
  <si>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</si>
  <si>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</si>
  <si>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</si>
  <si>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</si>
  <si>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</si>
  <si>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</si>
  <si>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</si>
  <si>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</si>
  <si>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</si>
  <si>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</si>
  <si>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</si>
  <si>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</si>
  <si>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</si>
  <si>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</si>
  <si>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</si>
  <si>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</si>
  <si>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</si>
  <si>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</si>
  <si>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</si>
  <si>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</si>
  <si>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</si>
  <si>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</si>
  <si>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</si>
  <si>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</si>
  <si>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</si>
  <si>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</si>
  <si>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</si>
  <si>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</si>
  <si>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</si>
  <si>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</si>
  <si>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</si>
  <si>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</si>
  <si>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</si>
  <si>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</si>
  <si>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</si>
  <si>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</si>
  <si>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</si>
  <si>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</si>
  <si>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</si>
  <si>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</si>
  <si>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</si>
  <si>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</si>
  <si>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</si>
  <si>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</si>
  <si>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</si>
  <si>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</si>
  <si>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</si>
  <si>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</si>
  <si>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</si>
  <si>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</si>
  <si>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</si>
  <si>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</si>
  <si>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</si>
  <si>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</si>
  <si>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</si>
  <si>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</si>
  <si>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</si>
  <si>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</si>
  <si>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</si>
  <si>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</si>
  <si>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</si>
  <si>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</si>
  <si>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</si>
  <si>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</si>
  <si>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</si>
  <si>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</si>
  <si>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</si>
  <si>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</si>
  <si>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</si>
  <si>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</si>
  <si>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</si>
  <si>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</si>
  <si>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</si>
  <si>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</si>
  <si>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</si>
  <si>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</si>
  <si>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</si>
  <si>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</si>
  <si>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</si>
  <si>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</si>
  <si>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</si>
  <si>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</si>
  <si>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</si>
  <si>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</si>
  <si>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</si>
  <si>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</si>
  <si>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</si>
  <si>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</si>
  <si>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</si>
  <si>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</si>
  <si>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</si>
  <si>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</si>
  <si>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</si>
  <si>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</si>
  <si>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</si>
  <si>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</si>
  <si>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</si>
  <si>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</si>
  <si>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</si>
  <si>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</si>
  <si>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</si>
  <si>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</si>
  <si>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</si>
  <si>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</si>
  <si>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</si>
  <si>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</si>
  <si>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</si>
  <si>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</si>
  <si>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</si>
  <si>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</si>
  <si>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</si>
  <si>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</si>
  <si>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</si>
  <si>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</si>
  <si>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</si>
  <si>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</si>
  <si>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</si>
  <si>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</si>
  <si>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</si>
  <si>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</si>
  <si>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</si>
  <si>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</si>
  <si>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</si>
  <si>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</si>
  <si>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</si>
  <si>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</si>
  <si>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</si>
  <si>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</si>
  <si>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</si>
  <si>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</si>
  <si>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</si>
  <si>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</si>
  <si>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</si>
  <si>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</si>
  <si>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</si>
  <si>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</si>
  <si>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</si>
  <si>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</si>
  <si>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</si>
  <si>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</si>
  <si>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</si>
  <si>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</si>
  <si>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</si>
  <si>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</si>
  <si>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</si>
  <si>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</si>
  <si>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</si>
  <si>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</si>
  <si>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</si>
  <si>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</si>
  <si>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</si>
  <si>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</si>
  <si>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</si>
  <si>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</si>
  <si>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</si>
  <si>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</si>
  <si>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</si>
  <si>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</si>
  <si>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</si>
  <si>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</si>
  <si>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</si>
  <si>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</si>
  <si>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</si>
  <si>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</si>
  <si>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</si>
  <si>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</si>
  <si>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</si>
  <si>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</si>
  <si>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</si>
  <si>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</si>
  <si>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</si>
  <si>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</si>
  <si>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</si>
  <si>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</si>
  <si>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</si>
  <si>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</si>
  <si>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</si>
  <si>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</si>
  <si>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</si>
  <si>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</si>
  <si>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</si>
  <si>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</si>
  <si>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</si>
  <si>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</si>
  <si>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</si>
  <si>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</si>
  <si>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</si>
  <si>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</si>
  <si>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</si>
  <si>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</si>
  <si>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</si>
  <si>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</si>
  <si>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</si>
  <si>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</si>
  <si>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</si>
  <si>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</si>
  <si>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</si>
  <si>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</si>
  <si>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</si>
  <si>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</si>
  <si>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</si>
  <si>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</si>
  <si>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</si>
  <si>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</si>
  <si>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</si>
  <si>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</si>
  <si>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</si>
  <si>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</si>
  <si>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</si>
  <si>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</si>
  <si>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</si>
  <si>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</si>
  <si>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</si>
  <si>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</si>
  <si>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</si>
  <si>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</si>
  <si>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</si>
  <si>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</si>
  <si>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</si>
  <si>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</si>
  <si>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</si>
  <si>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</si>
  <si>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</si>
  <si>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</si>
  <si>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</si>
  <si>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</si>
  <si>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</si>
  <si>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</si>
  <si>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</si>
  <si>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</si>
  <si>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</si>
  <si>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</si>
  <si>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</si>
  <si>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</si>
  <si>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</si>
  <si>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</si>
  <si>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</si>
  <si>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</si>
  <si>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</si>
  <si>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</si>
  <si>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</si>
  <si>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</si>
  <si>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</si>
  <si>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</si>
  <si>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</si>
  <si>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</si>
  <si>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</si>
  <si>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</si>
  <si>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</si>
  <si>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</si>
  <si>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</si>
  <si>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</si>
  <si>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</si>
  <si>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</si>
  <si>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</si>
  <si>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</si>
  <si>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</si>
  <si>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</si>
  <si>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</si>
  <si>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</si>
  <si>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</si>
  <si>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</si>
  <si>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</si>
  <si>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</si>
  <si>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</si>
  <si>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</si>
  <si>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</si>
  <si>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</si>
  <si>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</si>
  <si>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</si>
  <si>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</si>
  <si>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</si>
  <si>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</si>
  <si>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</si>
  <si>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</si>
  <si>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</si>
  <si>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</si>
  <si>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</si>
  <si>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</si>
  <si>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</si>
  <si>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</si>
  <si>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</si>
  <si>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</si>
  <si>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</si>
  <si>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</si>
  <si>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</si>
  <si>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</si>
  <si>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</si>
  <si>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</si>
  <si>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</si>
  <si>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</si>
  <si>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</si>
  <si>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</si>
  <si>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</si>
  <si>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</si>
  <si>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</si>
  <si>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</si>
  <si>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</si>
  <si>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</si>
  <si>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</si>
  <si>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</si>
  <si>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</si>
  <si>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</si>
  <si>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</si>
  <si>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</si>
  <si>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</si>
  <si>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</si>
  <si>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</si>
  <si>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</si>
  <si>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</si>
  <si>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</si>
  <si>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</si>
  <si>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</si>
  <si>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</si>
  <si>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</si>
  <si>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</si>
  <si>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</si>
  <si>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</si>
  <si>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</si>
  <si>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</si>
  <si>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</si>
  <si>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</si>
  <si>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</si>
  <si>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</si>
  <si>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</si>
  <si>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</si>
  <si>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</si>
  <si>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</si>
  <si>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</si>
  <si>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</si>
  <si>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</si>
  <si>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</si>
  <si>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</si>
  <si>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</si>
  <si>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</si>
  <si>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</si>
  <si>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</si>
  <si>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</si>
  <si>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</si>
  <si>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</si>
  <si>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</si>
  <si>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</si>
  <si>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</si>
  <si>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</si>
  <si>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</si>
  <si>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</si>
  <si>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</si>
  <si>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</si>
  <si>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</si>
  <si>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</si>
  <si>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</si>
  <si>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</si>
  <si>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</si>
  <si>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</si>
  <si>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</si>
  <si>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</si>
  <si>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</si>
  <si>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</si>
  <si>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</si>
  <si>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</si>
  <si>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</si>
  <si>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</si>
  <si>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</si>
  <si>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</si>
  <si>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</si>
  <si>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</si>
  <si>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</si>
  <si>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</si>
  <si>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</si>
  <si>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</si>
  <si>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</si>
  <si>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</si>
  <si>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</si>
  <si>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</si>
  <si>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</si>
  <si>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</si>
  <si>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</si>
  <si>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</si>
  <si>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</si>
  <si>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</si>
  <si>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</si>
  <si>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</si>
  <si>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</si>
  <si>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</si>
  <si>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</si>
  <si>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</si>
  <si>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</si>
  <si>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</si>
  <si>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</si>
  <si>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</si>
  <si>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</si>
  <si>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</si>
  <si>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</si>
  <si>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</si>
  <si>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</si>
  <si>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</si>
  <si>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</si>
  <si>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</si>
  <si>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</si>
  <si>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</si>
  <si>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</si>
  <si>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</si>
  <si>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</si>
  <si>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</si>
  <si>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</si>
  <si>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</si>
  <si>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</si>
  <si>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</si>
  <si>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</si>
  <si>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</si>
  <si>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</si>
  <si>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</si>
  <si>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</si>
  <si>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</si>
  <si>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</si>
  <si>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</si>
  <si>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</si>
  <si>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</si>
  <si>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</si>
  <si>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</si>
  <si>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</si>
  <si>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</si>
  <si>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</si>
  <si>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</si>
  <si>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</si>
  <si>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</si>
  <si>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</si>
  <si>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</si>
  <si>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</si>
  <si>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</si>
  <si>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</si>
  <si>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</si>
  <si>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</si>
  <si>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</si>
  <si>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</si>
  <si>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</si>
  <si>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</si>
  <si>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</si>
  <si>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</si>
  <si>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</si>
  <si>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</si>
  <si>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</si>
  <si>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</si>
  <si>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</si>
  <si>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</si>
  <si>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</si>
  <si>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</si>
  <si>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</si>
  <si>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</si>
  <si>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</si>
  <si>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</si>
  <si>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</si>
  <si>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</si>
  <si>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</si>
  <si>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</si>
  <si>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</si>
  <si>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</si>
  <si>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</si>
  <si>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</si>
  <si>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</si>
  <si>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</si>
  <si>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</si>
  <si>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</si>
  <si>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</si>
  <si>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</si>
  <si>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</si>
  <si>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</si>
  <si>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</si>
  <si>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</si>
  <si>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</si>
  <si>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</si>
  <si>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</si>
  <si>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</si>
  <si>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</si>
  <si>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</si>
  <si>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</si>
  <si>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</si>
  <si>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</si>
  <si>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</si>
  <si>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</si>
  <si>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</si>
  <si>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</si>
  <si>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</si>
  <si>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</si>
  <si>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</si>
  <si>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</si>
  <si>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</si>
  <si>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</si>
  <si>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</si>
  <si>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</si>
  <si>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</si>
  <si>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</si>
  <si>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</si>
  <si>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</si>
  <si>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</si>
  <si>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</si>
  <si>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</si>
  <si>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</si>
  <si>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</si>
  <si>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</si>
  <si>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</si>
  <si>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</si>
  <si>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</si>
  <si>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</si>
  <si>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</si>
  <si>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</si>
  <si>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</si>
  <si>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</si>
  <si>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</si>
  <si>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</si>
  <si>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</si>
  <si>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</si>
  <si>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</si>
  <si>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</si>
  <si>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</si>
  <si>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</si>
  <si>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</si>
  <si>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</si>
  <si>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</si>
  <si>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</si>
  <si>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</si>
  <si>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</si>
  <si>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</si>
  <si>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</si>
  <si>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</si>
  <si>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</si>
  <si>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</si>
  <si>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</si>
  <si>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</si>
  <si>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</si>
  <si>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</si>
  <si>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</si>
  <si>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</si>
  <si>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</si>
  <si>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</si>
  <si>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</si>
  <si>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</si>
  <si>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</si>
  <si>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</si>
  <si>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</si>
  <si>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</si>
  <si>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</si>
  <si>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</si>
  <si>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</si>
  <si>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</si>
  <si>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</si>
  <si>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</si>
  <si>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</si>
  <si>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</si>
  <si>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</si>
  <si>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</si>
  <si>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</si>
  <si>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</si>
  <si>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</si>
  <si>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</si>
  <si>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</si>
  <si>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</si>
  <si>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</si>
  <si>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</si>
  <si>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</si>
  <si>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</si>
  <si>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</si>
  <si>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</si>
  <si>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</si>
  <si>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</si>
  <si>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</si>
  <si>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</si>
  <si>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</si>
  <si>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</si>
  <si>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</si>
  <si>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</si>
  <si>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</si>
  <si>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</si>
  <si>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</si>
  <si>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</si>
  <si>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</si>
  <si>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</si>
  <si>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</si>
  <si>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</si>
  <si>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</si>
  <si>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</si>
  <si>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</si>
  <si>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</si>
  <si>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</si>
  <si>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</si>
  <si>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</si>
  <si>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</si>
  <si>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</si>
  <si>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</si>
  <si>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</si>
  <si>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</si>
  <si>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</si>
  <si>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</si>
  <si>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</si>
  <si>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</si>
  <si>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</si>
  <si>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</si>
  <si>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</si>
  <si>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</si>
  <si>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</si>
  <si>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</si>
  <si>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</si>
  <si>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</si>
  <si>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</si>
  <si>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</si>
  <si>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</si>
  <si>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</si>
  <si>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</si>
  <si>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</si>
  <si>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</si>
  <si>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</si>
  <si>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</si>
  <si>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</si>
  <si>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</si>
  <si>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</si>
  <si>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</si>
  <si>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</si>
  <si>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</si>
  <si>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</si>
  <si>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</si>
  <si>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</si>
  <si>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</si>
  <si>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</si>
  <si>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</si>
  <si>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</si>
  <si>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</si>
  <si>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</si>
  <si>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</si>
  <si>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</si>
  <si>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</si>
  <si>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</si>
  <si>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</si>
  <si>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</si>
  <si>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</si>
  <si>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</si>
  <si>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</si>
  <si>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</si>
  <si>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</si>
  <si>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</si>
  <si>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</si>
  <si>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</si>
  <si>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</si>
  <si>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</si>
  <si>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</si>
  <si>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</si>
  <si>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</si>
  <si>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</si>
  <si>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</si>
  <si>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</si>
  <si>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</si>
  <si>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</si>
  <si>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</si>
  <si>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</si>
  <si>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</si>
  <si>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</si>
  <si>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</si>
  <si>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</si>
  <si>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</si>
  <si>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</si>
  <si>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</si>
  <si>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</si>
  <si>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</si>
  <si>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</si>
  <si>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</si>
  <si>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</si>
  <si>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</si>
  <si>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</si>
  <si>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</si>
  <si>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</si>
  <si>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</si>
  <si>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</si>
  <si>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</si>
  <si>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</si>
  <si>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</si>
  <si>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</si>
  <si>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</si>
  <si>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</si>
  <si>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</si>
  <si>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</si>
  <si>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</si>
  <si>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</si>
  <si>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</si>
  <si>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</si>
  <si>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</si>
  <si>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</si>
  <si>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</si>
  <si>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</si>
  <si>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</si>
  <si>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</si>
  <si>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</si>
  <si>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</si>
  <si>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</si>
  <si>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</si>
  <si>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</si>
  <si>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</si>
  <si>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</si>
  <si>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</si>
  <si>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</si>
  <si>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</si>
  <si>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</si>
  <si>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</si>
  <si>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</si>
  <si>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</si>
  <si>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</si>
  <si>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</si>
  <si>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</si>
  <si>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</si>
  <si>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</si>
  <si>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</si>
  <si>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</si>
  <si>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</si>
  <si>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</si>
  <si>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</si>
  <si>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</si>
  <si>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</si>
  <si>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</si>
  <si>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</si>
  <si>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</si>
  <si>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</si>
  <si>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</si>
  <si>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</si>
  <si>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</si>
  <si>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</si>
  <si>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</si>
  <si>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</si>
  <si>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</si>
  <si>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</si>
  <si>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</si>
  <si>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</si>
  <si>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</si>
  <si>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</si>
  <si>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</si>
  <si>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</si>
  <si>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</si>
  <si>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</si>
  <si>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</si>
  <si>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</si>
  <si>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</si>
  <si>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</si>
  <si>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</si>
  <si>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</si>
  <si>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</si>
  <si>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</si>
  <si>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</si>
  <si>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</si>
  <si>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</si>
  <si>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</si>
  <si>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</si>
  <si>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</si>
  <si>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</si>
  <si>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</si>
  <si>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</si>
  <si>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</si>
  <si>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</si>
  <si>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</si>
  <si>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</si>
  <si>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</si>
  <si>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</si>
  <si>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</si>
  <si>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</si>
  <si>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</si>
  <si>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</si>
  <si>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</si>
  <si>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</si>
  <si>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</si>
  <si>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</si>
  <si>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</si>
  <si>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</si>
  <si>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</si>
  <si>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</si>
  <si>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</si>
  <si>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</si>
  <si>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</si>
  <si>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</si>
  <si>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</si>
  <si>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</si>
  <si>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</si>
  <si>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</si>
  <si>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</si>
  <si>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</si>
  <si>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</si>
  <si>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</si>
  <si>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</si>
  <si>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</si>
  <si>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</si>
  <si>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</si>
  <si>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</si>
  <si>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</si>
  <si>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</si>
  <si>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</si>
  <si>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</si>
  <si>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</si>
  <si>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</si>
  <si>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</si>
  <si>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</si>
  <si>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</si>
  <si>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</si>
  <si>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</si>
  <si>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</si>
  <si>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</si>
  <si>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</si>
  <si>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</si>
  <si>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</si>
  <si>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</si>
  <si>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</si>
  <si>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</si>
  <si>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</si>
  <si>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</si>
  <si>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</si>
  <si>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</si>
  <si>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</si>
  <si>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</si>
  <si>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</si>
  <si>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</si>
  <si>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</si>
  <si>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</si>
  <si>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</si>
  <si>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</si>
  <si>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</si>
  <si>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</si>
  <si>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</si>
  <si>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</si>
  <si>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</si>
  <si>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</si>
  <si>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</si>
  <si>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</si>
  <si>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</si>
  <si>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</si>
  <si>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</si>
  <si>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</si>
  <si>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</si>
  <si>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</si>
  <si>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</si>
  <si>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</si>
  <si>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</si>
  <si>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</si>
  <si>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</si>
  <si>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</si>
  <si>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</si>
  <si>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</si>
  <si>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</si>
  <si>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</si>
  <si>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</si>
  <si>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</si>
  <si>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</si>
  <si>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</si>
  <si>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</si>
  <si>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</si>
  <si>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</si>
  <si>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</si>
  <si>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</si>
  <si>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</si>
  <si>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</si>
  <si>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</si>
  <si>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</si>
  <si>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</si>
  <si>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</si>
  <si>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</si>
  <si>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</si>
  <si>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</si>
  <si>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</si>
  <si>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</si>
  <si>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</si>
  <si>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</si>
  <si>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</si>
  <si>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</si>
  <si>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</si>
  <si>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</si>
  <si>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</si>
  <si>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</si>
  <si>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</si>
  <si>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</si>
  <si>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</si>
  <si>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</si>
  <si>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</si>
  <si>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</si>
  <si>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</si>
  <si>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</si>
  <si>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</si>
  <si>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</si>
  <si>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</si>
  <si>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</si>
  <si>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</si>
  <si>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</si>
  <si>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</si>
  <si>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</si>
  <si>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</si>
  <si>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</si>
  <si>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</si>
  <si>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</si>
  <si>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</si>
  <si>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</si>
  <si>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</si>
  <si>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</si>
  <si>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</si>
  <si>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</si>
  <si>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</si>
  <si>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</si>
  <si>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</si>
  <si>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</si>
  <si>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</si>
  <si>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</si>
  <si>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</si>
  <si>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</si>
  <si>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</si>
  <si>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</si>
  <si>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</si>
  <si>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</si>
  <si>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</si>
  <si>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</si>
  <si>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</si>
  <si>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</si>
  <si>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</si>
  <si>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</si>
  <si>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</si>
  <si>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</si>
  <si>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</si>
  <si>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</si>
  <si>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</si>
  <si>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</si>
  <si>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</si>
  <si>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</si>
  <si>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</si>
  <si>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</si>
  <si>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</si>
  <si>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</si>
  <si>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</si>
  <si>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</si>
  <si>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</si>
  <si>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</si>
  <si>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</si>
  <si>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</si>
  <si>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</si>
  <si>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</si>
  <si>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</si>
  <si>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</si>
  <si>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</si>
  <si>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</si>
  <si>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</si>
  <si>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</si>
  <si>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</si>
  <si>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</si>
  <si>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</si>
  <si>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</si>
  <si>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</si>
  <si>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</si>
  <si>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</si>
  <si>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</si>
  <si>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</si>
  <si>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</si>
  <si>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</si>
  <si>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</si>
  <si>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</si>
  <si>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</si>
  <si>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</si>
  <si>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</si>
  <si>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</si>
  <si>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</si>
  <si>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</si>
  <si>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</si>
  <si>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</si>
  <si>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</si>
  <si>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</si>
  <si>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</si>
  <si>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</si>
  <si>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</si>
  <si>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</si>
  <si>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</si>
  <si>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</si>
  <si>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</si>
  <si>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</si>
  <si>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</si>
  <si>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</si>
  <si>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</si>
  <si>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</si>
  <si>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</si>
  <si>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</si>
  <si>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</si>
  <si>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</si>
  <si>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</si>
  <si>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</si>
  <si>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</si>
  <si>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</si>
  <si>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</si>
  <si>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</si>
  <si>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</si>
  <si>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</si>
  <si>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</si>
  <si>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</si>
  <si>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</si>
  <si>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</si>
  <si>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</si>
  <si>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</si>
  <si>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</si>
  <si>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</si>
  <si>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</si>
  <si>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</si>
  <si>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</si>
  <si>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</si>
  <si>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</si>
  <si>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</si>
  <si>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</si>
  <si>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</si>
  <si>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</si>
  <si>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</si>
  <si>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</si>
  <si>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</si>
  <si>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</si>
  <si>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</si>
  <si>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</si>
  <si>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</si>
  <si>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</si>
  <si>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</si>
  <si>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</si>
  <si>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</si>
  <si>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</si>
  <si>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</si>
  <si>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</si>
  <si>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</si>
  <si>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</si>
  <si>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</si>
  <si>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</si>
  <si>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</si>
  <si>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</si>
  <si>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</si>
  <si>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</si>
  <si>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</si>
  <si>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</si>
  <si>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</si>
  <si>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</si>
  <si>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</si>
  <si>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</si>
  <si>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</si>
  <si>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</si>
  <si>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</si>
  <si>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</si>
  <si>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</si>
  <si>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</si>
  <si>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</si>
  <si>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</si>
  <si>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</si>
  <si>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</si>
  <si>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</si>
  <si>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</si>
  <si>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</si>
  <si>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</si>
  <si>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</si>
  <si>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</si>
  <si>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</si>
  <si>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</si>
  <si>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</si>
  <si>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</si>
  <si>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</si>
  <si>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</si>
  <si>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</si>
  <si>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</si>
  <si>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</si>
  <si>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</si>
  <si>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</si>
  <si>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</si>
  <si>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</si>
  <si>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</si>
  <si>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</si>
  <si>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</si>
  <si>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</si>
  <si>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</si>
  <si>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</si>
  <si>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</si>
  <si>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</si>
  <si>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</si>
  <si>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</si>
  <si>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</si>
  <si>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</si>
  <si>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</si>
  <si>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</si>
  <si>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</si>
  <si>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</si>
  <si>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</si>
  <si>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</si>
  <si>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</si>
  <si>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</si>
  <si>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</si>
  <si>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</si>
  <si>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</si>
  <si>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</si>
  <si>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</si>
  <si>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</si>
  <si>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</si>
  <si>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</si>
  <si>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</si>
  <si>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</si>
  <si>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</si>
  <si>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</si>
  <si>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</si>
  <si>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</si>
  <si>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</si>
  <si>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</si>
  <si>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</si>
  <si>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</si>
  <si>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</si>
  <si>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</si>
  <si>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</si>
  <si>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</si>
  <si>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</si>
  <si>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</si>
  <si>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</si>
  <si>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</si>
  <si>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</si>
  <si>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</si>
  <si>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</si>
  <si>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</si>
  <si>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</si>
  <si>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</si>
  <si>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</si>
  <si>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</si>
  <si>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</si>
  <si>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</si>
  <si>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</si>
  <si>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</si>
  <si>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</si>
  <si>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</si>
  <si>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</si>
  <si>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</si>
  <si>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</si>
  <si>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</si>
  <si>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</si>
  <si>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</si>
  <si>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</si>
  <si>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</si>
  <si>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</si>
  <si>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</si>
  <si>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</si>
  <si>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</si>
  <si>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</si>
  <si>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</si>
  <si>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</si>
  <si>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</si>
  <si>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</si>
  <si>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</si>
  <si>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</si>
  <si>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</si>
  <si>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</si>
  <si>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</si>
  <si>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</si>
  <si>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</si>
  <si>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</si>
  <si>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</si>
  <si>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</si>
  <si>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</si>
  <si>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</si>
  <si>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</si>
  <si>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</si>
  <si>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</si>
  <si>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</si>
  <si>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</si>
  <si>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</si>
  <si>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</si>
  <si>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</si>
  <si>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</si>
  <si>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</si>
  <si>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</si>
  <si>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</si>
  <si>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</si>
  <si>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</si>
  <si>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</si>
  <si>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</si>
  <si>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</si>
  <si>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</si>
  <si>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</si>
  <si>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</si>
  <si>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</si>
  <si>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</si>
  <si>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</si>
  <si>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</si>
  <si>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</si>
  <si>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</si>
  <si>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</si>
  <si>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</si>
  <si>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</si>
  <si>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</si>
  <si>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</si>
  <si>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</si>
  <si>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</si>
  <si>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</si>
  <si>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</si>
  <si>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</si>
  <si>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</si>
  <si>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</si>
  <si>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</si>
  <si>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</si>
  <si>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</si>
  <si>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</si>
  <si>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</si>
  <si>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</si>
  <si>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</si>
  <si>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</si>
  <si>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</si>
  <si>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</si>
  <si>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</si>
  <si>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</si>
  <si>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</si>
  <si>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</si>
  <si>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</si>
  <si>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</si>
  <si>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</si>
  <si>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</si>
  <si>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</si>
  <si>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</si>
  <si>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</si>
  <si>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</si>
  <si>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</si>
  <si>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</si>
  <si>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</si>
  <si>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</si>
  <si>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</si>
  <si>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</si>
  <si>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</si>
  <si>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</si>
  <si>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</si>
  <si>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</si>
  <si>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</si>
  <si>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</si>
  <si>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</si>
  <si>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</si>
  <si>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</si>
  <si>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</si>
  <si>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</si>
  <si>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</si>
  <si>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</si>
  <si>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</si>
  <si>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</si>
  <si>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</si>
  <si>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</si>
  <si>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</si>
  <si>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</si>
  <si>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</si>
  <si>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</si>
  <si>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</si>
  <si>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</si>
  <si>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</si>
  <si>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</si>
  <si>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</si>
  <si>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</si>
  <si>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</si>
  <si>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</si>
  <si>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</si>
  <si>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</si>
  <si>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</si>
  <si>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</si>
  <si>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</si>
  <si>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</si>
  <si>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</si>
  <si>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</si>
  <si>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</si>
  <si>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</si>
  <si>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</si>
  <si>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</si>
  <si>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</si>
  <si>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</si>
  <si>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</si>
  <si>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</si>
  <si>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</si>
  <si>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</si>
  <si>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</si>
  <si>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</si>
  <si>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</si>
  <si>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</si>
  <si>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</si>
  <si>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</si>
  <si>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</si>
  <si>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</si>
  <si>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</si>
  <si>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</si>
  <si>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</si>
  <si>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</si>
  <si>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</si>
  <si>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</si>
  <si>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</si>
  <si>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</si>
  <si>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</si>
  <si>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</si>
  <si>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</si>
  <si>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</si>
  <si>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</si>
  <si>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</si>
  <si>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</si>
  <si>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</si>
  <si>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</si>
  <si>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</si>
  <si>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</si>
  <si>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</si>
  <si>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</si>
  <si>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</si>
  <si>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</si>
  <si>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</si>
  <si>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</si>
  <si>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</si>
  <si>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</si>
  <si>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</si>
  <si>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</si>
  <si>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</si>
  <si>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</si>
  <si>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</si>
  <si>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</si>
  <si>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</si>
  <si>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</si>
  <si>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</si>
  <si>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</si>
  <si>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</si>
  <si>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</si>
  <si>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</si>
  <si>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</si>
  <si>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</si>
  <si>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</si>
  <si>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</si>
  <si>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</si>
  <si>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</si>
  <si>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</si>
  <si>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</si>
  <si>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</si>
  <si>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</si>
  <si>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</si>
  <si>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</si>
  <si>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</si>
  <si>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</si>
  <si>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</si>
  <si>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</si>
  <si>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</si>
  <si>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</si>
  <si>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</si>
  <si>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</si>
  <si>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</si>
  <si>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</si>
  <si>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</si>
  <si>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</si>
  <si>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</si>
  <si>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</si>
  <si>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</si>
  <si>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</si>
  <si>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</si>
  <si>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</si>
  <si>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</si>
  <si>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</si>
  <si>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</si>
  <si>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</si>
  <si>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</si>
  <si>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</si>
  <si>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</si>
  <si>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</si>
  <si>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</si>
  <si>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</si>
  <si>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</si>
  <si>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</si>
  <si>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</si>
  <si>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</si>
  <si>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</si>
  <si>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</si>
  <si>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</si>
  <si>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</si>
  <si>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</si>
  <si>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</si>
  <si>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</si>
  <si>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</si>
  <si>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</si>
  <si>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</si>
  <si>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</si>
  <si>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</si>
  <si>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</si>
  <si>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</si>
  <si>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</si>
  <si>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</si>
  <si>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</si>
  <si>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</si>
  <si>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</si>
  <si>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</si>
  <si>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</si>
  <si>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</si>
  <si>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</si>
  <si>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</si>
  <si>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</si>
  <si>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</si>
  <si>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</si>
  <si>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</si>
  <si>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</si>
  <si>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</si>
  <si>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</si>
  <si>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</si>
  <si>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</si>
  <si>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</si>
  <si>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</si>
  <si>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</si>
  <si>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</si>
  <si>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</si>
  <si>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</si>
  <si>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</si>
  <si>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</si>
  <si>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</si>
  <si>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</si>
  <si>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</si>
  <si>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</si>
  <si>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</si>
  <si>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</si>
  <si>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</si>
  <si>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</si>
  <si>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</si>
  <si>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</si>
  <si>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</si>
  <si>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</si>
  <si>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</si>
  <si>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</si>
  <si>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</si>
  <si>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</si>
  <si>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</si>
  <si>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</si>
  <si>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</si>
  <si>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</si>
  <si>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</si>
  <si>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</si>
  <si>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</si>
  <si>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</si>
  <si>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</si>
  <si>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</si>
  <si>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</si>
  <si>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</si>
  <si>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</si>
  <si>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</si>
  <si>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</si>
  <si>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</si>
  <si>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</si>
  <si>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</si>
  <si>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</si>
  <si>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</si>
  <si>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</si>
  <si>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</si>
  <si>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</si>
  <si>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</si>
  <si>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</si>
  <si>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</si>
  <si>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</si>
  <si>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</si>
  <si>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</si>
  <si>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</si>
  <si>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</si>
  <si>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</si>
  <si>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</si>
  <si>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</si>
  <si>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</si>
  <si>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</si>
  <si>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</si>
  <si>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</si>
  <si>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</si>
  <si>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</si>
  <si>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</si>
  <si>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</si>
  <si>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</si>
  <si>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</si>
  <si>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</si>
  <si>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</si>
  <si>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</si>
  <si>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</si>
  <si>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</si>
  <si>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</si>
  <si>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</si>
  <si>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</si>
  <si>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</si>
  <si>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</si>
  <si>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</si>
  <si>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</si>
  <si>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</si>
  <si>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</si>
  <si>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</si>
  <si>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</si>
  <si>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</si>
  <si>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</si>
  <si>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</si>
  <si>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</si>
  <si>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</si>
  <si>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</si>
  <si>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</si>
  <si>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</si>
  <si>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</si>
  <si>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</si>
  <si>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</si>
  <si>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</si>
  <si>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</si>
  <si>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</si>
  <si>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</si>
  <si>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</si>
  <si>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</si>
  <si>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</si>
  <si>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</si>
  <si>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</si>
  <si>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</si>
  <si>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</si>
  <si>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</si>
  <si>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</si>
  <si>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</si>
  <si>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</si>
  <si>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</si>
  <si>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</si>
  <si>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</si>
  <si>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</si>
  <si>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</si>
  <si>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</si>
  <si>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</si>
  <si>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</si>
  <si>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</si>
  <si>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</si>
  <si>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</si>
  <si>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</si>
  <si>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</si>
  <si>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</si>
  <si>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</si>
  <si>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</si>
  <si>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</si>
  <si>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</si>
  <si>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</si>
  <si>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</si>
  <si>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</si>
  <si>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</si>
  <si>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</si>
  <si>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</si>
  <si>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</si>
  <si>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</si>
  <si>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</si>
  <si>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</si>
  <si>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</si>
  <si>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</si>
  <si>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</si>
  <si>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</si>
  <si>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</si>
  <si>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</si>
  <si>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</si>
  <si>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</si>
  <si>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</si>
  <si>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</si>
  <si>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</si>
  <si>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</si>
  <si>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</si>
  <si>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</si>
  <si>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</si>
  <si>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</si>
  <si>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</si>
  <si>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</si>
  <si>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</si>
  <si>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</si>
  <si>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</si>
  <si>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</si>
  <si>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</si>
  <si>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</si>
  <si>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</si>
  <si>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</si>
  <si>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</si>
  <si>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</si>
  <si>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</si>
  <si>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</si>
  <si>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</si>
  <si>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</si>
  <si>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</si>
  <si>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</si>
  <si>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</si>
  <si>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</si>
  <si>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</si>
  <si>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</si>
  <si>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</si>
  <si>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</si>
  <si>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</si>
  <si>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</si>
  <si>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</si>
  <si>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</si>
  <si>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</si>
  <si>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</si>
  <si>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</si>
  <si>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</si>
  <si>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</si>
  <si>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</si>
  <si>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</si>
  <si>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</si>
  <si>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</si>
  <si>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</si>
  <si>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</si>
  <si>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</si>
  <si>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</si>
  <si>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</si>
  <si>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</si>
  <si>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</si>
  <si>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</si>
  <si>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</si>
  <si>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</si>
  <si>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</si>
  <si>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</si>
  <si>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</si>
  <si>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</si>
  <si>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</si>
  <si>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</si>
  <si>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</si>
  <si>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</si>
  <si>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</si>
  <si>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</si>
  <si>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</si>
  <si>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</si>
  <si>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</si>
  <si>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</si>
  <si>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</si>
  <si>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</si>
  <si>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</si>
  <si>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</si>
  <si>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</si>
  <si>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</si>
  <si>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</si>
  <si>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</si>
  <si>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</si>
  <si>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</si>
  <si>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</si>
  <si>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</si>
  <si>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</si>
  <si>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</si>
  <si>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</si>
  <si>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</si>
  <si>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</si>
  <si>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</si>
  <si>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</si>
  <si>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</si>
  <si>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</si>
  <si>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</si>
  <si>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</si>
  <si>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</si>
  <si>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</si>
  <si>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</si>
  <si>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</si>
  <si>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</si>
  <si>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</si>
  <si>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</si>
  <si>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</si>
  <si>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</si>
  <si>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</si>
  <si>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</si>
  <si>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</si>
  <si>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</si>
  <si>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</si>
  <si>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</si>
  <si>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</si>
  <si>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</si>
  <si>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</si>
  <si>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</si>
  <si>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</si>
  <si>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</si>
  <si>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</si>
  <si>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</si>
  <si>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</si>
  <si>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</si>
  <si>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</si>
  <si>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</si>
  <si>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</si>
  <si>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</si>
  <si>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</si>
  <si>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</si>
  <si>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</si>
  <si>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</si>
  <si>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</si>
  <si>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</si>
  <si>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</si>
  <si>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</si>
  <si>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</si>
  <si>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</si>
  <si>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</si>
  <si>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</si>
  <si>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</si>
  <si>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</si>
  <si>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</si>
  <si>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</si>
  <si>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</si>
  <si>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</si>
  <si>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</si>
  <si>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</si>
  <si>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</si>
  <si>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</si>
  <si>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</si>
  <si>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</si>
  <si>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</si>
  <si>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</si>
  <si>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</si>
  <si>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</si>
  <si>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</si>
  <si>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</si>
  <si>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</si>
  <si>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</si>
  <si>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</si>
  <si>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</si>
  <si>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</si>
  <si>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</si>
  <si>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</si>
  <si>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</si>
  <si>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</si>
  <si>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</si>
  <si>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</si>
  <si>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</si>
  <si>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</si>
  <si>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</si>
  <si>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</si>
  <si>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</si>
  <si>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</si>
  <si>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</si>
  <si>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</si>
  <si>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</si>
  <si>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</si>
  <si>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</si>
  <si>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</si>
  <si>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</si>
  <si>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</si>
  <si>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</si>
  <si>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</si>
  <si>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</si>
  <si>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</si>
  <si>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</si>
  <si>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</si>
  <si>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</si>
  <si>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</si>
  <si>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</si>
  <si>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</si>
  <si>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</si>
  <si>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</si>
  <si>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</si>
  <si>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</si>
  <si>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</si>
  <si>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</si>
  <si>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</si>
  <si>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</si>
  <si>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</si>
  <si>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</si>
  <si>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</si>
  <si>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</si>
  <si>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</si>
  <si>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</si>
  <si>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</si>
  <si>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</si>
  <si>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</si>
  <si>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</si>
  <si>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</si>
  <si>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</si>
  <si>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</si>
  <si>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</si>
  <si>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</si>
  <si>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</si>
  <si>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</si>
  <si>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</si>
  <si>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</si>
  <si>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</si>
  <si>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</si>
  <si>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</si>
  <si>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</si>
  <si>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</si>
  <si>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</si>
  <si>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</si>
  <si>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</si>
  <si>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</si>
  <si>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</si>
  <si>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</si>
  <si>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</si>
  <si>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</si>
  <si>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</si>
  <si>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</si>
  <si>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</si>
  <si>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</si>
  <si>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</si>
  <si>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</si>
  <si>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</si>
  <si>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</si>
  <si>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</si>
  <si>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</si>
  <si>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</si>
  <si>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</si>
  <si>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</si>
  <si>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</si>
  <si>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</si>
  <si>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</si>
  <si>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</si>
  <si>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</si>
  <si>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</si>
  <si>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</si>
  <si>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</si>
  <si>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</si>
  <si>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</si>
  <si>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</si>
  <si>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</si>
  <si>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</si>
  <si>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</si>
  <si>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</si>
  <si>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</si>
  <si>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</si>
  <si>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</si>
  <si>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</si>
  <si>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</si>
  <si>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</si>
  <si>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</si>
  <si>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</si>
  <si>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</si>
  <si>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</si>
  <si>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</si>
  <si>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</si>
  <si>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</si>
  <si>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</si>
  <si>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</si>
  <si>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</si>
  <si>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</si>
  <si>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</si>
  <si>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</si>
  <si>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</si>
  <si>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</si>
  <si>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</si>
  <si>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</si>
  <si>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</si>
  <si>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</si>
  <si>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</si>
  <si>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</si>
  <si>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</si>
  <si>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</si>
  <si>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</si>
  <si>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</si>
  <si>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</si>
  <si>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</si>
  <si>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</si>
  <si>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</si>
  <si>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</si>
  <si>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</si>
  <si>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</si>
  <si>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</si>
  <si>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</si>
  <si>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</si>
  <si>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</si>
  <si>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</si>
  <si>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</si>
  <si>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</si>
  <si>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</si>
  <si>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</si>
  <si>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</si>
  <si>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</si>
  <si>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</si>
  <si>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</si>
  <si>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</si>
  <si>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</si>
  <si>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</si>
  <si>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</si>
  <si>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</si>
  <si>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</si>
  <si>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</si>
  <si>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</si>
  <si>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</si>
  <si>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</si>
  <si>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</si>
  <si>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</si>
  <si>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</si>
  <si>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</si>
  <si>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</si>
  <si>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</si>
  <si>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</si>
  <si>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</si>
  <si>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</si>
  <si>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</si>
  <si>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</si>
  <si>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</si>
  <si>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</si>
  <si>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</si>
  <si>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</si>
  <si>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</si>
  <si>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</si>
  <si>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</si>
  <si>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</si>
  <si>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</si>
  <si>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</si>
  <si>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</si>
  <si>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</si>
  <si>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</si>
  <si>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</si>
  <si>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</si>
  <si>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</si>
  <si>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</si>
  <si>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</si>
  <si>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</si>
  <si>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</si>
  <si>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</si>
  <si>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</si>
  <si>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</si>
  <si>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</si>
  <si>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</si>
  <si>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</si>
  <si>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</si>
  <si>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</si>
  <si>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</si>
  <si>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</si>
  <si>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</si>
  <si>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</si>
  <si>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</si>
  <si>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</si>
  <si>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</si>
  <si>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</si>
  <si>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</si>
  <si>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</si>
  <si>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</si>
  <si>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</si>
  <si>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</si>
  <si>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</si>
  <si>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</si>
  <si>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</si>
  <si>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</si>
  <si>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</si>
  <si>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</si>
  <si>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</si>
  <si>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</si>
  <si>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</si>
  <si>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</si>
  <si>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</si>
  <si>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</si>
  <si>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</si>
  <si>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</si>
  <si>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</si>
  <si>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</si>
  <si>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</si>
  <si>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</si>
  <si>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</si>
  <si>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</si>
  <si>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</si>
  <si>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</si>
  <si>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</si>
  <si>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</si>
  <si>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</si>
  <si>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</si>
  <si>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</si>
  <si>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</si>
  <si>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</si>
  <si>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</si>
  <si>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</si>
  <si>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</si>
  <si>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</si>
  <si>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</si>
  <si>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</si>
  <si>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</si>
  <si>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</si>
  <si>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</si>
  <si>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</si>
  <si>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</si>
  <si>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</si>
  <si>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</si>
  <si>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</si>
  <si>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</si>
  <si>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</si>
  <si>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</si>
  <si>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</si>
  <si>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</si>
  <si>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</si>
  <si>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</si>
  <si>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</si>
  <si>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</si>
  <si>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</si>
  <si>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</si>
  <si>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</si>
  <si>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</si>
  <si>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</si>
  <si>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</si>
  <si>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</si>
  <si>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</si>
  <si>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</si>
  <si>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</si>
  <si>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</si>
  <si>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</si>
  <si>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</si>
  <si>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</si>
  <si>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</si>
  <si>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</si>
  <si>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</si>
  <si>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</si>
  <si>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</si>
  <si>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</si>
  <si>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</si>
  <si>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</si>
  <si>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</si>
  <si>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</si>
  <si>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</si>
  <si>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</si>
  <si>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</si>
  <si>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</si>
  <si>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</si>
  <si>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</si>
  <si>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</si>
  <si>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</si>
  <si>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</si>
  <si>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</si>
  <si>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</si>
  <si>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</si>
  <si>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</si>
  <si>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</si>
  <si>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</si>
  <si>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</si>
  <si>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</si>
  <si>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</si>
  <si>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</si>
  <si>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</si>
  <si>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</si>
  <si>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</si>
  <si>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</si>
  <si>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</si>
  <si>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</si>
  <si>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</si>
  <si>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</si>
  <si>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</si>
  <si>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</si>
  <si>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</si>
  <si>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</si>
  <si>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</si>
  <si>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</si>
  <si>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</si>
  <si>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</si>
  <si>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</si>
  <si>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</si>
  <si>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</si>
  <si>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</si>
  <si>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</si>
  <si>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</si>
  <si>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</si>
  <si>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</si>
  <si>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</si>
  <si>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</si>
  <si>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</si>
  <si>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</si>
  <si>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</si>
  <si>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</si>
  <si>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</si>
  <si>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</si>
  <si>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</si>
  <si>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</si>
  <si>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</si>
  <si>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</si>
  <si>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</si>
  <si>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</si>
  <si>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</si>
  <si>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</si>
  <si>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</si>
  <si>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</si>
  <si>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</si>
  <si>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</si>
  <si>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</si>
  <si>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</si>
  <si>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</si>
  <si>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</si>
  <si>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</si>
  <si>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</si>
  <si>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</si>
  <si>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</si>
  <si>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</si>
  <si>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</si>
  <si>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</si>
  <si>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</si>
  <si>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</si>
  <si>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</si>
  <si>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</si>
  <si>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</si>
  <si>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</si>
  <si>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</si>
  <si>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</si>
  <si>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</si>
  <si>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</si>
  <si>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</si>
  <si>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</si>
  <si>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</si>
  <si>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</si>
  <si>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</si>
  <si>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</si>
  <si>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</si>
  <si>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</si>
  <si>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</si>
  <si>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</si>
  <si>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</si>
  <si>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</si>
  <si>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</si>
  <si>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</si>
  <si>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</si>
  <si>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</si>
  <si>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</si>
  <si>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</si>
  <si>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</si>
  <si>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</si>
  <si>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plnenie úloh verejného záujmu v športe</t>
  </si>
  <si>
    <t>27309620378</t>
  </si>
  <si>
    <t>2510206</t>
  </si>
  <si>
    <t>refundácia-požičanie motocykla-predsezónne testy (prvá splátka)</t>
  </si>
  <si>
    <t>požičanie motocykla-predsezónne testy (druhá splátka)</t>
  </si>
  <si>
    <t>refundácia-Štartovné na preteky v Rakúsku v sezóne 2025</t>
  </si>
  <si>
    <t>R.B.Racing team                       Taliansko</t>
  </si>
  <si>
    <t>BG sportpromotion Red Bull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</si>
</sst>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239" noThreeD="1" sel="12"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55C2D51C-8242-E670-F2EF-280BB240844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65" customHeight="1" x14ac:dyDescent="0.25">
      <c r="A1" s="306" t="s">
        <v>0</v>
      </c>
      <c r="C1" s="359"/>
      <c r="D1" s="359"/>
    </row>
    <row r="2" spans="1:4" s="18" customFormat="1" ht="19.350000000000001"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399999999999999" customHeight="1" x14ac:dyDescent="0.25">
      <c r="A12" s="302" t="s">
        <v>1352</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350000000000001" customHeight="1" x14ac:dyDescent="0.25">
      <c r="A15" s="127"/>
      <c r="C15" s="21"/>
    </row>
    <row r="16" spans="1:4" ht="316.8" x14ac:dyDescent="0.25">
      <c r="A16" s="296" t="s">
        <v>6</v>
      </c>
      <c r="C16" s="21"/>
    </row>
    <row r="17" spans="1:4" ht="17.399999999999999" customHeight="1" x14ac:dyDescent="0.25">
      <c r="A17" s="21"/>
      <c r="C17" s="21"/>
    </row>
    <row r="18" spans="1:4" ht="204.9"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60"/>
      <c r="D21" s="360"/>
    </row>
    <row r="22" spans="1:4" x14ac:dyDescent="0.25">
      <c r="C22" s="361"/>
      <c r="D22" s="360"/>
    </row>
    <row r="23" spans="1:4" ht="66" x14ac:dyDescent="0.25">
      <c r="A23" s="23" t="s">
        <v>1353</v>
      </c>
      <c r="C23" s="255"/>
      <c r="D23" s="256"/>
    </row>
    <row r="24" spans="1:4" ht="12.75" customHeight="1" x14ac:dyDescent="0.25">
      <c r="C24" s="357"/>
      <c r="D24" s="358"/>
    </row>
    <row r="25" spans="1:4" ht="29.4" customHeight="1" x14ac:dyDescent="0.25">
      <c r="A25" s="23" t="s">
        <v>10</v>
      </c>
    </row>
    <row r="26" spans="1:4" ht="13.6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1334</v>
      </c>
    </row>
    <row r="32" spans="1:4" ht="12.6" customHeight="1" x14ac:dyDescent="0.25"/>
    <row r="33" spans="1:3" ht="15.75" customHeight="1" x14ac:dyDescent="0.25">
      <c r="A33" s="19" t="s">
        <v>1335</v>
      </c>
    </row>
    <row r="34" spans="1:3" ht="12.6" customHeight="1" x14ac:dyDescent="0.25"/>
    <row r="35" spans="1:3" ht="52.8" x14ac:dyDescent="0.25">
      <c r="A35" s="19" t="s">
        <v>1337</v>
      </c>
    </row>
    <row r="36" spans="1:3" ht="12" customHeight="1" x14ac:dyDescent="0.25"/>
    <row r="37" spans="1:3" ht="26.4" x14ac:dyDescent="0.25">
      <c r="A37" s="271" t="s">
        <v>1336</v>
      </c>
    </row>
    <row r="39" spans="1:3" ht="79.2" x14ac:dyDescent="0.25">
      <c r="A39" s="23" t="s">
        <v>1338</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1340</v>
      </c>
    </row>
    <row r="49" spans="1:1" ht="12" customHeight="1" x14ac:dyDescent="0.25"/>
    <row r="50" spans="1:1" ht="39.6" x14ac:dyDescent="0.25">
      <c r="A50" s="19" t="s">
        <v>1341</v>
      </c>
    </row>
    <row r="51" spans="1:1" ht="12.75" customHeight="1" x14ac:dyDescent="0.25"/>
    <row r="52" spans="1:1" ht="79.2" x14ac:dyDescent="0.25">
      <c r="A52" s="19" t="s">
        <v>1342</v>
      </c>
    </row>
    <row r="53" spans="1:1" ht="12.75" customHeight="1" x14ac:dyDescent="0.25"/>
    <row r="54" spans="1:1" ht="39.6" x14ac:dyDescent="0.25">
      <c r="A54" s="19" t="s">
        <v>1343</v>
      </c>
    </row>
    <row r="56" spans="1:1" x14ac:dyDescent="0.25">
      <c r="A56" s="19" t="s">
        <v>16</v>
      </c>
    </row>
    <row r="58" spans="1:1" x14ac:dyDescent="0.25">
      <c r="A58" s="19" t="s">
        <v>17</v>
      </c>
    </row>
    <row r="60" spans="1:1" ht="121.65" customHeight="1" x14ac:dyDescent="0.25">
      <c r="A60" s="23" t="s">
        <v>1344</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1345</v>
      </c>
    </row>
    <row r="66" spans="1:1" ht="93.6" customHeight="1" x14ac:dyDescent="0.25">
      <c r="A66" s="23" t="s">
        <v>20</v>
      </c>
    </row>
    <row r="68" spans="1:1" ht="17.399999999999999" x14ac:dyDescent="0.25">
      <c r="A68" s="258" t="s">
        <v>21</v>
      </c>
    </row>
    <row r="70" spans="1:1" ht="174.6" customHeight="1" x14ac:dyDescent="0.25">
      <c r="A70" s="259" t="s">
        <v>22</v>
      </c>
    </row>
    <row r="71" spans="1:1" ht="13.35" customHeight="1" x14ac:dyDescent="0.25">
      <c r="A71" s="259"/>
    </row>
    <row r="72" spans="1:1" ht="173.4" customHeight="1" x14ac:dyDescent="0.25">
      <c r="A72" s="309" t="s">
        <v>1363</v>
      </c>
    </row>
    <row r="73" spans="1:1" ht="39.6" x14ac:dyDescent="0.25">
      <c r="A73" s="23" t="s">
        <v>1364</v>
      </c>
    </row>
    <row r="74" spans="1:1" x14ac:dyDescent="0.25">
      <c r="A74" s="25" t="s">
        <v>23</v>
      </c>
    </row>
    <row r="75" spans="1:1" ht="61.6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1354</v>
      </c>
    </row>
    <row r="96" spans="1:2" x14ac:dyDescent="0.25">
      <c r="A96" s="23"/>
    </row>
    <row r="97" spans="1:4" x14ac:dyDescent="0.25">
      <c r="A97" s="260" t="s">
        <v>40</v>
      </c>
    </row>
    <row r="98" spans="1:4" ht="68.400000000000006" customHeight="1" x14ac:dyDescent="0.25">
      <c r="A98" s="23" t="s">
        <v>1355</v>
      </c>
    </row>
    <row r="99" spans="1:4" x14ac:dyDescent="0.25">
      <c r="A99" s="23"/>
    </row>
    <row r="100" spans="1:4" x14ac:dyDescent="0.25">
      <c r="A100" s="260" t="s">
        <v>41</v>
      </c>
    </row>
    <row r="101" spans="1:4" ht="79.2" x14ac:dyDescent="0.25">
      <c r="A101" s="23" t="s">
        <v>1356</v>
      </c>
    </row>
    <row r="102" spans="1:4" x14ac:dyDescent="0.25">
      <c r="A102" s="23"/>
    </row>
    <row r="103" spans="1:4" x14ac:dyDescent="0.25">
      <c r="A103" s="295" t="s">
        <v>42</v>
      </c>
    </row>
    <row r="104" spans="1:4" ht="52.8" x14ac:dyDescent="0.25">
      <c r="A104" s="23" t="s">
        <v>1357</v>
      </c>
    </row>
    <row r="105" spans="1:4" x14ac:dyDescent="0.25">
      <c r="A105" s="23"/>
      <c r="B105" s="20" t="s">
        <v>43</v>
      </c>
    </row>
    <row r="106" spans="1:4" x14ac:dyDescent="0.25">
      <c r="A106" s="260" t="s">
        <v>44</v>
      </c>
    </row>
    <row r="107" spans="1:4" ht="71.25" customHeight="1" x14ac:dyDescent="0.25">
      <c r="A107" s="19" t="s">
        <v>1358</v>
      </c>
    </row>
    <row r="108" spans="1:4" ht="39.6" x14ac:dyDescent="0.25">
      <c r="A108" s="19" t="s">
        <v>1348</v>
      </c>
    </row>
    <row r="109" spans="1:4" ht="26.4" x14ac:dyDescent="0.25">
      <c r="A109" s="19" t="s">
        <v>45</v>
      </c>
    </row>
    <row r="110" spans="1:4" ht="10.5" customHeight="1" x14ac:dyDescent="0.25">
      <c r="D110" s="20" t="s">
        <v>43</v>
      </c>
    </row>
    <row r="111" spans="1:4" ht="99.75" customHeight="1" x14ac:dyDescent="0.25">
      <c r="A111" s="23" t="s">
        <v>1347</v>
      </c>
    </row>
    <row r="112" spans="1:4" ht="26.4" x14ac:dyDescent="0.25">
      <c r="A112" s="19" t="s">
        <v>1346</v>
      </c>
    </row>
    <row r="114" spans="1:2" ht="184.8" x14ac:dyDescent="0.25">
      <c r="A114" s="23" t="s">
        <v>1359</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65" customHeight="1" x14ac:dyDescent="0.25">
      <c r="A132" s="23" t="s">
        <v>1349</v>
      </c>
    </row>
    <row r="133" spans="1:1" ht="61.5" customHeight="1" x14ac:dyDescent="0.25">
      <c r="A133" s="301" t="s">
        <v>1361</v>
      </c>
    </row>
    <row r="134" spans="1:1" x14ac:dyDescent="0.25">
      <c r="A134" s="260" t="s">
        <v>1362</v>
      </c>
    </row>
    <row r="135" spans="1:1" ht="105.6" x14ac:dyDescent="0.25">
      <c r="A135" s="301" t="s">
        <v>1350</v>
      </c>
    </row>
    <row r="136" spans="1:1" x14ac:dyDescent="0.25">
      <c r="A136"/>
    </row>
    <row r="137" spans="1:1" ht="71.400000000000006"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62" t="s">
        <v>57</v>
      </c>
      <c r="B1" s="362"/>
      <c r="C1" s="362"/>
      <c r="D1" s="362"/>
      <c r="E1" s="362"/>
      <c r="F1" s="362"/>
      <c r="G1" s="362"/>
      <c r="H1" s="362"/>
      <c r="I1" s="52"/>
      <c r="J1" s="37"/>
    </row>
    <row r="2" spans="1:11" ht="15.6" x14ac:dyDescent="0.3">
      <c r="A2" s="368" t="s">
        <v>58</v>
      </c>
      <c r="B2" s="368"/>
      <c r="C2" s="368"/>
      <c r="D2" s="368"/>
      <c r="E2" s="368"/>
      <c r="F2" s="368"/>
      <c r="G2" s="368"/>
      <c r="H2" s="366" t="str">
        <f>+Doklady!I100</f>
        <v>V4</v>
      </c>
      <c r="I2" s="366"/>
    </row>
    <row r="3" spans="1:11" ht="13.8" x14ac:dyDescent="0.25">
      <c r="A3" s="40"/>
      <c r="B3" s="40"/>
      <c r="C3" s="40"/>
      <c r="D3" s="40"/>
      <c r="E3" s="40"/>
      <c r="F3" s="40"/>
      <c r="G3" s="40"/>
      <c r="H3" s="367">
        <f>+Doklady!I101</f>
        <v>45961</v>
      </c>
      <c r="I3" s="367"/>
    </row>
    <row r="4" spans="1:11" ht="15.75" customHeight="1" x14ac:dyDescent="0.25">
      <c r="A4" s="41" t="s">
        <v>59</v>
      </c>
      <c r="B4" s="363" t="s">
        <v>60</v>
      </c>
      <c r="C4" s="364"/>
      <c r="D4" s="364"/>
      <c r="E4" s="365"/>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0" sqref="C10"/>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71" t="s">
        <v>311</v>
      </c>
      <c r="B1" s="372"/>
      <c r="C1" s="174">
        <v>46022</v>
      </c>
      <c r="D1" s="26"/>
      <c r="G1" s="252">
        <v>45688</v>
      </c>
    </row>
    <row r="2" spans="1:7" ht="13.8" x14ac:dyDescent="0.25">
      <c r="A2" s="28"/>
      <c r="B2" s="28"/>
      <c r="G2" s="252">
        <v>45716</v>
      </c>
    </row>
    <row r="3" spans="1:7" ht="13.8" x14ac:dyDescent="0.25">
      <c r="A3" s="30" t="s">
        <v>312</v>
      </c>
      <c r="B3" s="369" t="str">
        <f>INDEX(Adr!B:B,Doklady!B102+1)</f>
        <v>Baláž Racing</v>
      </c>
      <c r="C3" s="369"/>
      <c r="D3" s="369"/>
      <c r="G3" s="252">
        <v>45747</v>
      </c>
    </row>
    <row r="4" spans="1:7" ht="13.8" x14ac:dyDescent="0.25">
      <c r="A4" s="30" t="s">
        <v>313</v>
      </c>
      <c r="B4" s="29" t="str">
        <f>RIGHT("0000"&amp;INDEX(Adr!A:A,Doklady!B102+1),8)</f>
        <v>55184707</v>
      </c>
      <c r="G4" s="252">
        <v>45777</v>
      </c>
    </row>
    <row r="5" spans="1:7" ht="13.8" x14ac:dyDescent="0.25">
      <c r="A5" s="30" t="s">
        <v>314</v>
      </c>
      <c r="B5" s="29" t="str">
        <f>INDEX(Adr!D:D,Doklady!B102+1)&amp;", "&amp;INDEX(Adr!E:E,Doklady!B102+1)</f>
        <v>Medveďovej 2700/21,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v>5000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5000</v>
      </c>
      <c r="G15" s="252"/>
    </row>
    <row r="16" spans="1:7" ht="13.8" x14ac:dyDescent="0.25">
      <c r="G16" s="252"/>
    </row>
    <row r="17" spans="1:5" ht="72" customHeight="1" x14ac:dyDescent="0.25">
      <c r="A17" s="370" t="s">
        <v>328</v>
      </c>
      <c r="B17" s="370"/>
      <c r="C17" s="370"/>
      <c r="D17" s="370"/>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topLeftCell="A119" zoomScaleNormal="100" workbookViewId="0">
      <selection activeCell="D140" sqref="D140:I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45" t="s">
        <v>329</v>
      </c>
      <c r="B1" s="345"/>
      <c r="C1" s="345"/>
      <c r="D1" s="345"/>
      <c r="E1" s="345"/>
      <c r="F1" s="345"/>
      <c r="G1" s="345"/>
      <c r="H1" s="345"/>
      <c r="I1" s="345"/>
    </row>
    <row r="2" spans="1:26" ht="7.5" customHeight="1" x14ac:dyDescent="0.2">
      <c r="C2" s="8"/>
      <c r="D2" s="8"/>
      <c r="E2" s="8"/>
      <c r="F2" s="8"/>
      <c r="G2" s="8"/>
      <c r="H2" s="8"/>
      <c r="I2" s="8"/>
    </row>
    <row r="3" spans="1:26" s="9" customFormat="1" ht="26.1" customHeight="1" x14ac:dyDescent="0.25">
      <c r="B3" s="160" t="s">
        <v>59</v>
      </c>
      <c r="C3" s="346" t="str">
        <f>INDEX(Adr!B2:B244,Doklady!B102)</f>
        <v>Baláž Racing</v>
      </c>
      <c r="D3" s="346"/>
      <c r="E3" s="346"/>
      <c r="F3" s="346"/>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55184707</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Medveďovej 2700/21, Bratislava, 851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47" t="s">
        <v>334</v>
      </c>
      <c r="F9" s="348"/>
      <c r="J9" s="8"/>
      <c r="L9" s="118"/>
      <c r="M9" s="118"/>
      <c r="N9" s="118"/>
      <c r="O9" s="118"/>
      <c r="P9" s="118"/>
      <c r="Q9" s="118"/>
      <c r="R9" s="118"/>
      <c r="S9" s="118"/>
    </row>
    <row r="10" spans="1:26" ht="17.399999999999999" x14ac:dyDescent="0.3">
      <c r="A10" s="69" t="s">
        <v>317</v>
      </c>
      <c r="B10" s="70" t="s">
        <v>318</v>
      </c>
      <c r="C10" s="126">
        <f>SUMIF(FP!J:J,Doklady!$B$1&amp;A10,FP!D:D)</f>
        <v>5000</v>
      </c>
      <c r="D10" s="126">
        <f>C10-E10</f>
        <v>5000</v>
      </c>
      <c r="E10" s="341">
        <f>SUMIF(K:K,A10,I:I)</f>
        <v>0</v>
      </c>
      <c r="F10" s="342"/>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49">
        <f>+I39-I42+I44-I47</f>
        <v>0</v>
      </c>
      <c r="F11" s="350"/>
      <c r="J11" s="176"/>
      <c r="L11" s="161">
        <f>L41</f>
        <v>2</v>
      </c>
      <c r="M11" s="118"/>
      <c r="N11" s="118"/>
      <c r="O11" s="118"/>
      <c r="P11" s="118"/>
      <c r="Q11" s="118"/>
      <c r="R11" s="118"/>
      <c r="S11" s="118"/>
    </row>
    <row r="12" spans="1:26" ht="17.399999999999999" x14ac:dyDescent="0.3">
      <c r="A12" s="69" t="s">
        <v>321</v>
      </c>
      <c r="B12" s="70" t="s">
        <v>322</v>
      </c>
      <c r="C12" s="126">
        <f>SUMIF(FP!J:J,Doklady!$B$1&amp;A12,FP!D:D)</f>
        <v>0</v>
      </c>
      <c r="D12" s="126">
        <f>C12-E12</f>
        <v>0</v>
      </c>
      <c r="E12" s="341">
        <f>SUMIF(K:K,A12,I:I)</f>
        <v>0</v>
      </c>
      <c r="F12" s="342"/>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41">
        <f>SUMIF(K:K,A13,I:I)</f>
        <v>0</v>
      </c>
      <c r="F13" s="342"/>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1">
        <f>SUMIF(K:K,A14,I:I)</f>
        <v>0</v>
      </c>
      <c r="F14" s="352"/>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33" t="s">
        <v>337</v>
      </c>
      <c r="C16" s="334"/>
      <c r="D16" s="334"/>
      <c r="E16" s="334"/>
      <c r="F16" s="334"/>
      <c r="G16" s="334"/>
      <c r="H16" s="33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36" t="s">
        <v>340</v>
      </c>
      <c r="C17" s="336"/>
      <c r="D17" s="336"/>
      <c r="E17" s="336"/>
      <c r="F17" s="336"/>
      <c r="G17" s="336"/>
      <c r="H17" s="336"/>
      <c r="I17" s="73">
        <f>SUMIF(FP!I:I,Doklady!$B$1&amp;A17,FP!D:D)</f>
        <v>0</v>
      </c>
      <c r="T17" s="86"/>
    </row>
    <row r="18" spans="1:20" x14ac:dyDescent="0.2">
      <c r="A18" s="135" t="s">
        <v>341</v>
      </c>
      <c r="B18" s="336" t="s">
        <v>342</v>
      </c>
      <c r="C18" s="336"/>
      <c r="D18" s="336"/>
      <c r="E18" s="336"/>
      <c r="F18" s="336"/>
      <c r="G18" s="336"/>
      <c r="H18" s="336"/>
      <c r="I18" s="73">
        <f>SUMIF(FP!I:I,Doklady!$B$1&amp;A18,FP!D:D)</f>
        <v>0</v>
      </c>
    </row>
    <row r="19" spans="1:20" x14ac:dyDescent="0.2">
      <c r="A19" s="115" t="s">
        <v>343</v>
      </c>
      <c r="B19" s="336" t="s">
        <v>344</v>
      </c>
      <c r="C19" s="336"/>
      <c r="D19" s="336"/>
      <c r="E19" s="336"/>
      <c r="F19" s="336"/>
      <c r="G19" s="336"/>
      <c r="H19" s="336"/>
      <c r="I19" s="73">
        <f>SUMIF(FP!I:I,Doklady!$B$1&amp;A19,FP!D:D)</f>
        <v>0</v>
      </c>
    </row>
    <row r="20" spans="1:20" x14ac:dyDescent="0.2">
      <c r="A20" s="135" t="s">
        <v>345</v>
      </c>
      <c r="B20" s="330" t="s">
        <v>346</v>
      </c>
      <c r="C20" s="331"/>
      <c r="D20" s="331"/>
      <c r="E20" s="331"/>
      <c r="F20" s="331"/>
      <c r="G20" s="331"/>
      <c r="H20" s="332"/>
      <c r="I20" s="73">
        <f>SUMIF(FP!I:I,Doklady!$B$1&amp;A20,FP!D:D)</f>
        <v>0</v>
      </c>
      <c r="T20" s="86"/>
    </row>
    <row r="21" spans="1:20" x14ac:dyDescent="0.2">
      <c r="A21" s="115" t="s">
        <v>347</v>
      </c>
      <c r="B21" s="330" t="s">
        <v>348</v>
      </c>
      <c r="C21" s="331"/>
      <c r="D21" s="331"/>
      <c r="E21" s="331"/>
      <c r="F21" s="331"/>
      <c r="G21" s="331"/>
      <c r="H21" s="332"/>
      <c r="I21" s="73">
        <f>SUMIF(FP!I:I,Doklady!$B$1&amp;A21,FP!D:D)</f>
        <v>0</v>
      </c>
      <c r="T21" s="86"/>
    </row>
    <row r="22" spans="1:20" x14ac:dyDescent="0.2">
      <c r="A22" s="135" t="s">
        <v>349</v>
      </c>
      <c r="B22" s="337" t="s">
        <v>350</v>
      </c>
      <c r="C22" s="338"/>
      <c r="D22" s="338"/>
      <c r="E22" s="338"/>
      <c r="F22" s="338"/>
      <c r="G22" s="338"/>
      <c r="H22" s="339"/>
      <c r="I22" s="73">
        <f>SUMIF(FP!I:I,Doklady!$B$1&amp;A22,FP!D:D)</f>
        <v>5000</v>
      </c>
      <c r="T22" s="86"/>
    </row>
    <row r="23" spans="1:20" x14ac:dyDescent="0.2">
      <c r="A23" s="115" t="s">
        <v>351</v>
      </c>
      <c r="B23" s="330" t="s">
        <v>352</v>
      </c>
      <c r="C23" s="331"/>
      <c r="D23" s="331"/>
      <c r="E23" s="331"/>
      <c r="F23" s="331"/>
      <c r="G23" s="331"/>
      <c r="H23" s="332"/>
      <c r="I23" s="73">
        <f>SUMIF(FP!I:I,Doklady!$B$1&amp;A23,FP!D:D)</f>
        <v>0</v>
      </c>
      <c r="T23" s="86"/>
    </row>
    <row r="24" spans="1:20" x14ac:dyDescent="0.2">
      <c r="A24" s="135" t="s">
        <v>353</v>
      </c>
      <c r="B24" s="330" t="s">
        <v>354</v>
      </c>
      <c r="C24" s="331"/>
      <c r="D24" s="331"/>
      <c r="E24" s="331"/>
      <c r="F24" s="331"/>
      <c r="G24" s="331"/>
      <c r="H24" s="332"/>
      <c r="I24" s="73">
        <f>SUMIF(FP!I:I,Doklady!$B$1&amp;A24,FP!D:D)</f>
        <v>0</v>
      </c>
      <c r="T24" s="86"/>
    </row>
    <row r="25" spans="1:20" x14ac:dyDescent="0.2">
      <c r="A25" s="115" t="s">
        <v>355</v>
      </c>
      <c r="B25" s="353" t="s">
        <v>2236</v>
      </c>
      <c r="C25" s="354"/>
      <c r="D25" s="354"/>
      <c r="E25" s="354"/>
      <c r="F25" s="354"/>
      <c r="G25" s="354"/>
      <c r="H25" s="355"/>
      <c r="I25" s="73">
        <f>SUMIF(FP!I:I,Doklady!$B$1&amp;A25,FP!D:D)</f>
        <v>0</v>
      </c>
      <c r="T25" s="86"/>
    </row>
    <row r="26" spans="1:20" x14ac:dyDescent="0.2">
      <c r="A26" s="135" t="s">
        <v>356</v>
      </c>
      <c r="B26" s="330" t="s">
        <v>357</v>
      </c>
      <c r="C26" s="331"/>
      <c r="D26" s="331"/>
      <c r="E26" s="331"/>
      <c r="F26" s="331"/>
      <c r="G26" s="331"/>
      <c r="H26" s="332"/>
      <c r="I26" s="73">
        <f>SUMIF(FP!I:I,Doklady!$B$1&amp;A26,FP!D:D)</f>
        <v>0</v>
      </c>
      <c r="T26" s="86"/>
    </row>
    <row r="27" spans="1:20" x14ac:dyDescent="0.2">
      <c r="A27" s="115" t="s">
        <v>358</v>
      </c>
      <c r="B27" s="330" t="s">
        <v>359</v>
      </c>
      <c r="C27" s="331"/>
      <c r="D27" s="331"/>
      <c r="E27" s="331"/>
      <c r="F27" s="331"/>
      <c r="G27" s="331"/>
      <c r="H27" s="332"/>
      <c r="I27" s="73">
        <f>SUMIF(FP!I:I,Doklady!$B$1&amp;A27,FP!D:D)</f>
        <v>0</v>
      </c>
      <c r="T27" s="86"/>
    </row>
    <row r="28" spans="1:20" x14ac:dyDescent="0.2">
      <c r="A28" s="135" t="s">
        <v>360</v>
      </c>
      <c r="B28" s="330" t="s">
        <v>2990</v>
      </c>
      <c r="C28" s="331"/>
      <c r="D28" s="331"/>
      <c r="E28" s="331"/>
      <c r="F28" s="331"/>
      <c r="G28" s="331"/>
      <c r="H28" s="332"/>
      <c r="I28" s="73">
        <f>SUMIF(FP!I:I,Doklady!$B$1&amp;A28,FP!D:D)</f>
        <v>0</v>
      </c>
      <c r="T28" s="86"/>
    </row>
    <row r="29" spans="1:20" x14ac:dyDescent="0.2">
      <c r="A29" s="115" t="s">
        <v>362</v>
      </c>
      <c r="B29" s="330" t="s">
        <v>363</v>
      </c>
      <c r="C29" s="331"/>
      <c r="D29" s="331"/>
      <c r="E29" s="331"/>
      <c r="F29" s="331"/>
      <c r="G29" s="331"/>
      <c r="H29" s="332"/>
      <c r="I29" s="73">
        <f>SUMIF(FP!I:I,Doklady!$B$1&amp;A29,FP!D:D)</f>
        <v>0</v>
      </c>
      <c r="T29" s="86"/>
    </row>
    <row r="30" spans="1:20" hidden="1" x14ac:dyDescent="0.2">
      <c r="A30" s="135" t="s">
        <v>364</v>
      </c>
      <c r="B30" s="330"/>
      <c r="C30" s="331"/>
      <c r="D30" s="331"/>
      <c r="E30" s="331"/>
      <c r="F30" s="331"/>
      <c r="G30" s="331"/>
      <c r="H30" s="332"/>
      <c r="I30" s="73">
        <f>SUMIF(FP!I:I,Doklady!$B$1&amp;A30,FP!D:D)</f>
        <v>0</v>
      </c>
      <c r="T30" s="86"/>
    </row>
    <row r="31" spans="1:20" hidden="1" x14ac:dyDescent="0.2">
      <c r="A31" s="115" t="s">
        <v>365</v>
      </c>
      <c r="B31" s="330"/>
      <c r="C31" s="331"/>
      <c r="D31" s="331"/>
      <c r="E31" s="331"/>
      <c r="F31" s="331"/>
      <c r="G31" s="331"/>
      <c r="H31" s="332"/>
      <c r="I31" s="73">
        <f>SUMIF(FP!I:I,Doklady!$B$1&amp;A31,FP!D:D)</f>
        <v>0</v>
      </c>
      <c r="T31" s="86"/>
    </row>
    <row r="32" spans="1:20" hidden="1" x14ac:dyDescent="0.2">
      <c r="A32" s="135" t="s">
        <v>366</v>
      </c>
      <c r="B32" s="326"/>
      <c r="C32" s="327"/>
      <c r="D32" s="327"/>
      <c r="E32" s="327"/>
      <c r="F32" s="327"/>
      <c r="G32" s="327"/>
      <c r="H32" s="328"/>
      <c r="I32" s="73">
        <f>SUMIF(FP!I:I,Doklady!$B$1&amp;A32,FP!D:D)</f>
        <v>0</v>
      </c>
      <c r="T32" s="86"/>
    </row>
    <row r="33" spans="1:21" hidden="1" x14ac:dyDescent="0.2">
      <c r="A33" s="115" t="s">
        <v>367</v>
      </c>
      <c r="B33" s="326"/>
      <c r="C33" s="327"/>
      <c r="D33" s="327"/>
      <c r="E33" s="327"/>
      <c r="F33" s="327"/>
      <c r="G33" s="327"/>
      <c r="H33" s="328"/>
      <c r="I33" s="73">
        <f>SUMIF(FP!I:I,Doklady!$B$1&amp;A33,FP!D:D)</f>
        <v>0</v>
      </c>
      <c r="T33" s="86"/>
    </row>
    <row r="34" spans="1:21" hidden="1" x14ac:dyDescent="0.2">
      <c r="A34" s="135" t="s">
        <v>368</v>
      </c>
      <c r="B34" s="329"/>
      <c r="C34" s="329"/>
      <c r="D34" s="329"/>
      <c r="E34" s="329"/>
      <c r="F34" s="329"/>
      <c r="G34" s="329"/>
      <c r="H34" s="329"/>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3"/>
      <c r="B50" s="344"/>
      <c r="C50" s="344"/>
      <c r="D50" s="344"/>
      <c r="E50" s="344"/>
      <c r="F50" s="344"/>
      <c r="G50" s="344"/>
      <c r="H50" s="344"/>
      <c r="I50" s="344"/>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56" t="s">
        <v>2325</v>
      </c>
      <c r="E140" s="356"/>
      <c r="F140" s="356"/>
      <c r="G140" s="356"/>
      <c r="H140" s="356"/>
      <c r="I140" s="356"/>
      <c r="J140" s="85"/>
    </row>
    <row r="141" spans="1:26" ht="68.25" customHeight="1" x14ac:dyDescent="0.25">
      <c r="A141" s="9"/>
      <c r="B141" s="281" t="s">
        <v>393</v>
      </c>
      <c r="C141" s="214"/>
      <c r="D141" s="340" t="s">
        <v>394</v>
      </c>
      <c r="E141" s="340"/>
      <c r="F141" s="340"/>
      <c r="G141" s="340"/>
      <c r="H141" s="340"/>
      <c r="I141" s="340"/>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opLeftCell="A100" zoomScaleNormal="100" workbookViewId="0">
      <selection activeCell="I111" sqref="I111"/>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f - plnenie úloh verejného záujmu v športe</v>
      </c>
      <c r="B1" s="232" t="str">
        <f>INDEX(Adr!A:A,B102+1)</f>
        <v>55184707</v>
      </c>
      <c r="C1" s="233">
        <f>IF(ROW()&lt;=B$3,INDEX(FP!E:E,B$2+ROW()-1),"")</f>
        <v>0</v>
      </c>
      <c r="D1" s="234" t="str">
        <f>IF(ROW()&lt;=B$3,INDEX(FP!F:F,B$2+ROW()-1),"")</f>
        <v>f</v>
      </c>
      <c r="E1" s="234"/>
      <c r="F1" s="234" t="str">
        <f>IF(ROW()&lt;=B$3,INDEX(FP!G:G,B$2+ROW()-1),"")</f>
        <v>026 01</v>
      </c>
      <c r="G1" s="234"/>
      <c r="H1" s="235" t="str">
        <f>IF(ROW()&lt;=B$3,INDEX(FP!C:C,B$2+ROW()-1),"")</f>
        <v>plnenie úloh verejného záujmu v športe</v>
      </c>
      <c r="I1" s="236">
        <f t="shared" ref="I1:I6" si="0">IF(ROW()&lt;=B$3,SUMIF(A$107:A$10042,A1,I$107:I$10042),"")</f>
        <v>5000</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13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2992</v>
      </c>
      <c r="J100" s="375"/>
      <c r="K100" s="89"/>
    </row>
    <row r="101" spans="1:25" ht="15.6" x14ac:dyDescent="0.3">
      <c r="A101" s="373"/>
      <c r="B101" s="373"/>
      <c r="C101" s="373"/>
      <c r="D101" s="373"/>
      <c r="E101" s="373"/>
      <c r="F101" s="373"/>
      <c r="G101" s="373"/>
      <c r="H101" s="373"/>
      <c r="I101" s="374">
        <v>45961</v>
      </c>
      <c r="J101" s="374"/>
    </row>
    <row r="102" spans="1:25" ht="13.8" x14ac:dyDescent="0.25">
      <c r="A102" s="249" t="s">
        <v>399</v>
      </c>
      <c r="B102" s="250">
        <v>12</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2997</v>
      </c>
      <c r="B107" s="14"/>
      <c r="C107" s="14" t="s">
        <v>2998</v>
      </c>
      <c r="D107" s="16">
        <v>45826</v>
      </c>
      <c r="E107" s="16">
        <v>45954</v>
      </c>
      <c r="F107" s="14" t="s">
        <v>3000</v>
      </c>
      <c r="G107" s="14"/>
      <c r="H107" s="14" t="s">
        <v>3003</v>
      </c>
      <c r="I107" s="15">
        <v>3000</v>
      </c>
      <c r="J107" s="77"/>
      <c r="K107" s="92"/>
    </row>
    <row r="108" spans="1:25" ht="20.399999999999999" x14ac:dyDescent="0.25">
      <c r="A108" s="14" t="s">
        <v>2997</v>
      </c>
      <c r="B108" s="14"/>
      <c r="C108" s="14" t="s">
        <v>2998</v>
      </c>
      <c r="D108" s="16">
        <v>45954</v>
      </c>
      <c r="E108" s="16"/>
      <c r="F108" s="14" t="s">
        <v>3001</v>
      </c>
      <c r="G108" s="14"/>
      <c r="H108" s="14" t="s">
        <v>3003</v>
      </c>
      <c r="I108" s="15">
        <v>1220</v>
      </c>
      <c r="J108" s="77"/>
      <c r="K108" s="92"/>
    </row>
    <row r="109" spans="1:25" ht="20.399999999999999" x14ac:dyDescent="0.25">
      <c r="A109" s="14" t="s">
        <v>2997</v>
      </c>
      <c r="B109" s="14"/>
      <c r="C109" s="14" t="s">
        <v>2999</v>
      </c>
      <c r="D109" s="16">
        <v>45790</v>
      </c>
      <c r="E109" s="16">
        <v>45971</v>
      </c>
      <c r="F109" s="14" t="s">
        <v>3002</v>
      </c>
      <c r="G109" s="14"/>
      <c r="H109" s="14" t="s">
        <v>3004</v>
      </c>
      <c r="I109" s="15">
        <v>280</v>
      </c>
      <c r="J109" s="77"/>
      <c r="K109" s="92"/>
    </row>
    <row r="110" spans="1:25" ht="20.399999999999999" x14ac:dyDescent="0.25">
      <c r="A110" s="14" t="s">
        <v>2997</v>
      </c>
      <c r="B110" s="14"/>
      <c r="C110" s="14" t="s">
        <v>2999</v>
      </c>
      <c r="D110" s="16">
        <v>45790</v>
      </c>
      <c r="E110" s="16">
        <v>45974</v>
      </c>
      <c r="F110" s="14" t="s">
        <v>3002</v>
      </c>
      <c r="G110" s="14"/>
      <c r="H110" s="14" t="s">
        <v>3004</v>
      </c>
      <c r="I110" s="15">
        <v>500</v>
      </c>
      <c r="J110" s="77"/>
      <c r="K110" s="92"/>
    </row>
    <row r="111" spans="1:25" ht="13.2" x14ac:dyDescent="0.25">
      <c r="A111" s="14"/>
      <c r="B111" s="14"/>
      <c r="C111" s="14"/>
      <c r="D111" s="16"/>
      <c r="E111" s="16"/>
      <c r="F111" s="14"/>
      <c r="G111" s="14"/>
      <c r="H111" s="14"/>
      <c r="I111" s="15"/>
      <c r="J111" s="77"/>
      <c r="K111" s="92"/>
    </row>
    <row r="112" spans="1:25" ht="13.2" x14ac:dyDescent="0.25">
      <c r="A112" s="14"/>
      <c r="B112" s="14"/>
      <c r="C112" s="14"/>
      <c r="D112" s="16"/>
      <c r="E112" s="16"/>
      <c r="F112" s="14"/>
      <c r="G112" s="14"/>
      <c r="H112" s="14"/>
      <c r="I112" s="15"/>
      <c r="J112" s="77"/>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45720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256" width="9.109375" style="180"/>
    <col min="257" max="257" width="9.5546875" style="180" bestFit="1" customWidth="1"/>
    <col min="258" max="258" width="46.109375" style="180" bestFit="1" customWidth="1"/>
    <col min="259" max="259" width="15.44140625" style="180" bestFit="1" customWidth="1"/>
    <col min="260" max="260" width="20.5546875" style="180" customWidth="1"/>
    <col min="261" max="261" width="21" style="180" bestFit="1" customWidth="1"/>
    <col min="262" max="262" width="6.109375" style="180" bestFit="1" customWidth="1"/>
    <col min="263" max="263" width="22.88671875" style="180" customWidth="1"/>
    <col min="264" max="264" width="23.5546875" style="180" customWidth="1"/>
    <col min="265" max="265" width="26.88671875" style="180" customWidth="1"/>
    <col min="266" max="266" width="19" style="180" customWidth="1"/>
    <col min="267" max="267" width="19.88671875" style="180" bestFit="1" customWidth="1"/>
    <col min="268" max="268" width="14.44140625" style="180" customWidth="1"/>
    <col min="269" max="270" width="24.88671875" style="180" bestFit="1" customWidth="1"/>
    <col min="271" max="271" width="24.44140625" style="180" bestFit="1" customWidth="1"/>
    <col min="272" max="272" width="24.88671875" style="180" bestFit="1" customWidth="1"/>
    <col min="273" max="512" width="9.109375" style="180"/>
    <col min="513" max="513" width="9.5546875" style="180" bestFit="1" customWidth="1"/>
    <col min="514" max="514" width="46.109375" style="180" bestFit="1" customWidth="1"/>
    <col min="515" max="515" width="15.44140625" style="180" bestFit="1" customWidth="1"/>
    <col min="516" max="516" width="20.5546875" style="180" customWidth="1"/>
    <col min="517" max="517" width="21" style="180" bestFit="1" customWidth="1"/>
    <col min="518" max="518" width="6.109375" style="180" bestFit="1" customWidth="1"/>
    <col min="519" max="519" width="22.88671875" style="180" customWidth="1"/>
    <col min="520" max="520" width="23.5546875" style="180" customWidth="1"/>
    <col min="521" max="521" width="26.88671875" style="180" customWidth="1"/>
    <col min="522" max="522" width="19" style="180" customWidth="1"/>
    <col min="523" max="523" width="19.88671875" style="180" bestFit="1" customWidth="1"/>
    <col min="524" max="524" width="14.44140625" style="180" customWidth="1"/>
    <col min="525" max="526" width="24.88671875" style="180" bestFit="1" customWidth="1"/>
    <col min="527" max="527" width="24.44140625" style="180" bestFit="1" customWidth="1"/>
    <col min="528" max="528" width="24.88671875" style="180" bestFit="1" customWidth="1"/>
    <col min="529" max="768" width="9.109375" style="180"/>
    <col min="769" max="769" width="9.5546875" style="180" bestFit="1" customWidth="1"/>
    <col min="770" max="770" width="46.109375" style="180" bestFit="1" customWidth="1"/>
    <col min="771" max="771" width="15.44140625" style="180" bestFit="1" customWidth="1"/>
    <col min="772" max="772" width="20.5546875" style="180" customWidth="1"/>
    <col min="773" max="773" width="21" style="180" bestFit="1" customWidth="1"/>
    <col min="774" max="774" width="6.109375" style="180" bestFit="1" customWidth="1"/>
    <col min="775" max="775" width="22.88671875" style="180" customWidth="1"/>
    <col min="776" max="776" width="23.5546875" style="180" customWidth="1"/>
    <col min="777" max="777" width="26.88671875" style="180" customWidth="1"/>
    <col min="778" max="778" width="19" style="180" customWidth="1"/>
    <col min="779" max="779" width="19.88671875" style="180" bestFit="1" customWidth="1"/>
    <col min="780" max="780" width="14.44140625" style="180" customWidth="1"/>
    <col min="781" max="782" width="24.88671875" style="180" bestFit="1" customWidth="1"/>
    <col min="783" max="783" width="24.44140625" style="180" bestFit="1" customWidth="1"/>
    <col min="784" max="784" width="24.88671875" style="180" bestFit="1" customWidth="1"/>
    <col min="785" max="1024" width="9.109375" style="180"/>
    <col min="1025" max="1025" width="9.5546875" style="180" bestFit="1" customWidth="1"/>
    <col min="1026" max="1026" width="46.109375" style="180" bestFit="1" customWidth="1"/>
    <col min="1027" max="1027" width="15.44140625" style="180" bestFit="1" customWidth="1"/>
    <col min="1028" max="1028" width="20.5546875" style="180" customWidth="1"/>
    <col min="1029" max="1029" width="21" style="180" bestFit="1" customWidth="1"/>
    <col min="1030" max="1030" width="6.109375" style="180" bestFit="1" customWidth="1"/>
    <col min="1031" max="1031" width="22.88671875" style="180" customWidth="1"/>
    <col min="1032" max="1032" width="23.5546875" style="180" customWidth="1"/>
    <col min="1033" max="1033" width="26.88671875" style="180" customWidth="1"/>
    <col min="1034" max="1034" width="19" style="180" customWidth="1"/>
    <col min="1035" max="1035" width="19.88671875" style="180" bestFit="1" customWidth="1"/>
    <col min="1036" max="1036" width="14.44140625" style="180" customWidth="1"/>
    <col min="1037" max="1038" width="24.88671875" style="180" bestFit="1" customWidth="1"/>
    <col min="1039" max="1039" width="24.44140625" style="180" bestFit="1" customWidth="1"/>
    <col min="1040" max="1040" width="24.88671875" style="180" bestFit="1" customWidth="1"/>
    <col min="1041" max="1280" width="9.109375" style="180"/>
    <col min="1281" max="1281" width="9.5546875" style="180" bestFit="1" customWidth="1"/>
    <col min="1282" max="1282" width="46.109375" style="180" bestFit="1" customWidth="1"/>
    <col min="1283" max="1283" width="15.44140625" style="180" bestFit="1" customWidth="1"/>
    <col min="1284" max="1284" width="20.5546875" style="180" customWidth="1"/>
    <col min="1285" max="1285" width="21" style="180" bestFit="1" customWidth="1"/>
    <col min="1286" max="1286" width="6.109375" style="180" bestFit="1" customWidth="1"/>
    <col min="1287" max="1287" width="22.88671875" style="180" customWidth="1"/>
    <col min="1288" max="1288" width="23.5546875" style="180" customWidth="1"/>
    <col min="1289" max="1289" width="26.88671875" style="180" customWidth="1"/>
    <col min="1290" max="1290" width="19" style="180" customWidth="1"/>
    <col min="1291" max="1291" width="19.88671875" style="180" bestFit="1" customWidth="1"/>
    <col min="1292" max="1292" width="14.44140625" style="180" customWidth="1"/>
    <col min="1293" max="1294" width="24.88671875" style="180" bestFit="1" customWidth="1"/>
    <col min="1295" max="1295" width="24.44140625" style="180" bestFit="1" customWidth="1"/>
    <col min="1296" max="1296" width="24.88671875" style="180" bestFit="1" customWidth="1"/>
    <col min="1297" max="1536" width="9.109375" style="180"/>
    <col min="1537" max="1537" width="9.5546875" style="180" bestFit="1" customWidth="1"/>
    <col min="1538" max="1538" width="46.109375" style="180" bestFit="1" customWidth="1"/>
    <col min="1539" max="1539" width="15.44140625" style="180" bestFit="1" customWidth="1"/>
    <col min="1540" max="1540" width="20.5546875" style="180" customWidth="1"/>
    <col min="1541" max="1541" width="21" style="180" bestFit="1" customWidth="1"/>
    <col min="1542" max="1542" width="6.109375" style="180" bestFit="1" customWidth="1"/>
    <col min="1543" max="1543" width="22.88671875" style="180" customWidth="1"/>
    <col min="1544" max="1544" width="23.5546875" style="180" customWidth="1"/>
    <col min="1545" max="1545" width="26.88671875" style="180" customWidth="1"/>
    <col min="1546" max="1546" width="19" style="180" customWidth="1"/>
    <col min="1547" max="1547" width="19.88671875" style="180" bestFit="1" customWidth="1"/>
    <col min="1548" max="1548" width="14.44140625" style="180" customWidth="1"/>
    <col min="1549" max="1550" width="24.88671875" style="180" bestFit="1" customWidth="1"/>
    <col min="1551" max="1551" width="24.44140625" style="180" bestFit="1" customWidth="1"/>
    <col min="1552" max="1552" width="24.88671875" style="180" bestFit="1" customWidth="1"/>
    <col min="1553" max="1792" width="9.109375" style="180"/>
    <col min="1793" max="1793" width="9.5546875" style="180" bestFit="1" customWidth="1"/>
    <col min="1794" max="1794" width="46.109375" style="180" bestFit="1" customWidth="1"/>
    <col min="1795" max="1795" width="15.44140625" style="180" bestFit="1" customWidth="1"/>
    <col min="1796" max="1796" width="20.5546875" style="180" customWidth="1"/>
    <col min="1797" max="1797" width="21" style="180" bestFit="1" customWidth="1"/>
    <col min="1798" max="1798" width="6.109375" style="180" bestFit="1" customWidth="1"/>
    <col min="1799" max="1799" width="22.88671875" style="180" customWidth="1"/>
    <col min="1800" max="1800" width="23.5546875" style="180" customWidth="1"/>
    <col min="1801" max="1801" width="26.88671875" style="180" customWidth="1"/>
    <col min="1802" max="1802" width="19" style="180" customWidth="1"/>
    <col min="1803" max="1803" width="19.88671875" style="180" bestFit="1" customWidth="1"/>
    <col min="1804" max="1804" width="14.44140625" style="180" customWidth="1"/>
    <col min="1805" max="1806" width="24.88671875" style="180" bestFit="1" customWidth="1"/>
    <col min="1807" max="1807" width="24.44140625" style="180" bestFit="1" customWidth="1"/>
    <col min="1808" max="1808" width="24.88671875" style="180" bestFit="1" customWidth="1"/>
    <col min="1809" max="2048" width="9.109375" style="180"/>
    <col min="2049" max="2049" width="9.5546875" style="180" bestFit="1" customWidth="1"/>
    <col min="2050" max="2050" width="46.109375" style="180" bestFit="1" customWidth="1"/>
    <col min="2051" max="2051" width="15.44140625" style="180" bestFit="1" customWidth="1"/>
    <col min="2052" max="2052" width="20.5546875" style="180" customWidth="1"/>
    <col min="2053" max="2053" width="21" style="180" bestFit="1" customWidth="1"/>
    <col min="2054" max="2054" width="6.109375" style="180" bestFit="1" customWidth="1"/>
    <col min="2055" max="2055" width="22.88671875" style="180" customWidth="1"/>
    <col min="2056" max="2056" width="23.5546875" style="180" customWidth="1"/>
    <col min="2057" max="2057" width="26.88671875" style="180" customWidth="1"/>
    <col min="2058" max="2058" width="19" style="180" customWidth="1"/>
    <col min="2059" max="2059" width="19.88671875" style="180" bestFit="1" customWidth="1"/>
    <col min="2060" max="2060" width="14.44140625" style="180" customWidth="1"/>
    <col min="2061" max="2062" width="24.88671875" style="180" bestFit="1" customWidth="1"/>
    <col min="2063" max="2063" width="24.44140625" style="180" bestFit="1" customWidth="1"/>
    <col min="2064" max="2064" width="24.88671875" style="180" bestFit="1" customWidth="1"/>
    <col min="2065" max="2304" width="9.109375" style="180"/>
    <col min="2305" max="2305" width="9.5546875" style="180" bestFit="1" customWidth="1"/>
    <col min="2306" max="2306" width="46.109375" style="180" bestFit="1" customWidth="1"/>
    <col min="2307" max="2307" width="15.44140625" style="180" bestFit="1" customWidth="1"/>
    <col min="2308" max="2308" width="20.5546875" style="180" customWidth="1"/>
    <col min="2309" max="2309" width="21" style="180" bestFit="1" customWidth="1"/>
    <col min="2310" max="2310" width="6.109375" style="180" bestFit="1" customWidth="1"/>
    <col min="2311" max="2311" width="22.88671875" style="180" customWidth="1"/>
    <col min="2312" max="2312" width="23.5546875" style="180" customWidth="1"/>
    <col min="2313" max="2313" width="26.88671875" style="180" customWidth="1"/>
    <col min="2314" max="2314" width="19" style="180" customWidth="1"/>
    <col min="2315" max="2315" width="19.88671875" style="180" bestFit="1" customWidth="1"/>
    <col min="2316" max="2316" width="14.44140625" style="180" customWidth="1"/>
    <col min="2317" max="2318" width="24.88671875" style="180" bestFit="1" customWidth="1"/>
    <col min="2319" max="2319" width="24.44140625" style="180" bestFit="1" customWidth="1"/>
    <col min="2320" max="2320" width="24.88671875" style="180" bestFit="1" customWidth="1"/>
    <col min="2321" max="2560" width="9.109375" style="180"/>
    <col min="2561" max="2561" width="9.5546875" style="180" bestFit="1" customWidth="1"/>
    <col min="2562" max="2562" width="46.109375" style="180" bestFit="1" customWidth="1"/>
    <col min="2563" max="2563" width="15.44140625" style="180" bestFit="1" customWidth="1"/>
    <col min="2564" max="2564" width="20.5546875" style="180" customWidth="1"/>
    <col min="2565" max="2565" width="21" style="180" bestFit="1" customWidth="1"/>
    <col min="2566" max="2566" width="6.109375" style="180" bestFit="1" customWidth="1"/>
    <col min="2567" max="2567" width="22.88671875" style="180" customWidth="1"/>
    <col min="2568" max="2568" width="23.5546875" style="180" customWidth="1"/>
    <col min="2569" max="2569" width="26.88671875" style="180" customWidth="1"/>
    <col min="2570" max="2570" width="19" style="180" customWidth="1"/>
    <col min="2571" max="2571" width="19.88671875" style="180" bestFit="1" customWidth="1"/>
    <col min="2572" max="2572" width="14.44140625" style="180" customWidth="1"/>
    <col min="2573" max="2574" width="24.88671875" style="180" bestFit="1" customWidth="1"/>
    <col min="2575" max="2575" width="24.44140625" style="180" bestFit="1" customWidth="1"/>
    <col min="2576" max="2576" width="24.88671875" style="180" bestFit="1" customWidth="1"/>
    <col min="2577" max="2816" width="9.109375" style="180"/>
    <col min="2817" max="2817" width="9.5546875" style="180" bestFit="1" customWidth="1"/>
    <col min="2818" max="2818" width="46.109375" style="180" bestFit="1" customWidth="1"/>
    <col min="2819" max="2819" width="15.44140625" style="180" bestFit="1" customWidth="1"/>
    <col min="2820" max="2820" width="20.5546875" style="180" customWidth="1"/>
    <col min="2821" max="2821" width="21" style="180" bestFit="1" customWidth="1"/>
    <col min="2822" max="2822" width="6.109375" style="180" bestFit="1" customWidth="1"/>
    <col min="2823" max="2823" width="22.88671875" style="180" customWidth="1"/>
    <col min="2824" max="2824" width="23.5546875" style="180" customWidth="1"/>
    <col min="2825" max="2825" width="26.88671875" style="180" customWidth="1"/>
    <col min="2826" max="2826" width="19" style="180" customWidth="1"/>
    <col min="2827" max="2827" width="19.88671875" style="180" bestFit="1" customWidth="1"/>
    <col min="2828" max="2828" width="14.44140625" style="180" customWidth="1"/>
    <col min="2829" max="2830" width="24.88671875" style="180" bestFit="1" customWidth="1"/>
    <col min="2831" max="2831" width="24.44140625" style="180" bestFit="1" customWidth="1"/>
    <col min="2832" max="2832" width="24.88671875" style="180" bestFit="1" customWidth="1"/>
    <col min="2833" max="3072" width="9.109375" style="180"/>
    <col min="3073" max="3073" width="9.5546875" style="180" bestFit="1" customWidth="1"/>
    <col min="3074" max="3074" width="46.109375" style="180" bestFit="1" customWidth="1"/>
    <col min="3075" max="3075" width="15.44140625" style="180" bestFit="1" customWidth="1"/>
    <col min="3076" max="3076" width="20.5546875" style="180" customWidth="1"/>
    <col min="3077" max="3077" width="21" style="180" bestFit="1" customWidth="1"/>
    <col min="3078" max="3078" width="6.109375" style="180" bestFit="1" customWidth="1"/>
    <col min="3079" max="3079" width="22.88671875" style="180" customWidth="1"/>
    <col min="3080" max="3080" width="23.5546875" style="180" customWidth="1"/>
    <col min="3081" max="3081" width="26.88671875" style="180" customWidth="1"/>
    <col min="3082" max="3082" width="19" style="180" customWidth="1"/>
    <col min="3083" max="3083" width="19.88671875" style="180" bestFit="1" customWidth="1"/>
    <col min="3084" max="3084" width="14.44140625" style="180" customWidth="1"/>
    <col min="3085" max="3086" width="24.88671875" style="180" bestFit="1" customWidth="1"/>
    <col min="3087" max="3087" width="24.44140625" style="180" bestFit="1" customWidth="1"/>
    <col min="3088" max="3088" width="24.88671875" style="180" bestFit="1" customWidth="1"/>
    <col min="3089" max="3328" width="9.109375" style="180"/>
    <col min="3329" max="3329" width="9.5546875" style="180" bestFit="1" customWidth="1"/>
    <col min="3330" max="3330" width="46.109375" style="180" bestFit="1" customWidth="1"/>
    <col min="3331" max="3331" width="15.44140625" style="180" bestFit="1" customWidth="1"/>
    <col min="3332" max="3332" width="20.5546875" style="180" customWidth="1"/>
    <col min="3333" max="3333" width="21" style="180" bestFit="1" customWidth="1"/>
    <col min="3334" max="3334" width="6.109375" style="180" bestFit="1" customWidth="1"/>
    <col min="3335" max="3335" width="22.88671875" style="180" customWidth="1"/>
    <col min="3336" max="3336" width="23.5546875" style="180" customWidth="1"/>
    <col min="3337" max="3337" width="26.88671875" style="180" customWidth="1"/>
    <col min="3338" max="3338" width="19" style="180" customWidth="1"/>
    <col min="3339" max="3339" width="19.88671875" style="180" bestFit="1" customWidth="1"/>
    <col min="3340" max="3340" width="14.44140625" style="180" customWidth="1"/>
    <col min="3341" max="3342" width="24.88671875" style="180" bestFit="1" customWidth="1"/>
    <col min="3343" max="3343" width="24.44140625" style="180" bestFit="1" customWidth="1"/>
    <col min="3344" max="3344" width="24.88671875" style="180" bestFit="1" customWidth="1"/>
    <col min="3345" max="3584" width="9.109375" style="180"/>
    <col min="3585" max="3585" width="9.5546875" style="180" bestFit="1" customWidth="1"/>
    <col min="3586" max="3586" width="46.109375" style="180" bestFit="1" customWidth="1"/>
    <col min="3587" max="3587" width="15.44140625" style="180" bestFit="1" customWidth="1"/>
    <col min="3588" max="3588" width="20.5546875" style="180" customWidth="1"/>
    <col min="3589" max="3589" width="21" style="180" bestFit="1" customWidth="1"/>
    <col min="3590" max="3590" width="6.109375" style="180" bestFit="1" customWidth="1"/>
    <col min="3591" max="3591" width="22.88671875" style="180" customWidth="1"/>
    <col min="3592" max="3592" width="23.5546875" style="180" customWidth="1"/>
    <col min="3593" max="3593" width="26.88671875" style="180" customWidth="1"/>
    <col min="3594" max="3594" width="19" style="180" customWidth="1"/>
    <col min="3595" max="3595" width="19.88671875" style="180" bestFit="1" customWidth="1"/>
    <col min="3596" max="3596" width="14.44140625" style="180" customWidth="1"/>
    <col min="3597" max="3598" width="24.88671875" style="180" bestFit="1" customWidth="1"/>
    <col min="3599" max="3599" width="24.44140625" style="180" bestFit="1" customWidth="1"/>
    <col min="3600" max="3600" width="24.88671875" style="180" bestFit="1" customWidth="1"/>
    <col min="3601" max="3840" width="9.109375" style="180"/>
    <col min="3841" max="3841" width="9.5546875" style="180" bestFit="1" customWidth="1"/>
    <col min="3842" max="3842" width="46.109375" style="180" bestFit="1" customWidth="1"/>
    <col min="3843" max="3843" width="15.44140625" style="180" bestFit="1" customWidth="1"/>
    <col min="3844" max="3844" width="20.5546875" style="180" customWidth="1"/>
    <col min="3845" max="3845" width="21" style="180" bestFit="1" customWidth="1"/>
    <col min="3846" max="3846" width="6.109375" style="180" bestFit="1" customWidth="1"/>
    <col min="3847" max="3847" width="22.88671875" style="180" customWidth="1"/>
    <col min="3848" max="3848" width="23.5546875" style="180" customWidth="1"/>
    <col min="3849" max="3849" width="26.88671875" style="180" customWidth="1"/>
    <col min="3850" max="3850" width="19" style="180" customWidth="1"/>
    <col min="3851" max="3851" width="19.88671875" style="180" bestFit="1" customWidth="1"/>
    <col min="3852" max="3852" width="14.44140625" style="180" customWidth="1"/>
    <col min="3853" max="3854" width="24.88671875" style="180" bestFit="1" customWidth="1"/>
    <col min="3855" max="3855" width="24.44140625" style="180" bestFit="1" customWidth="1"/>
    <col min="3856" max="3856" width="24.88671875" style="180" bestFit="1" customWidth="1"/>
    <col min="3857" max="4096" width="9.109375" style="180"/>
    <col min="4097" max="4097" width="9.5546875" style="180" bestFit="1" customWidth="1"/>
    <col min="4098" max="4098" width="46.109375" style="180" bestFit="1" customWidth="1"/>
    <col min="4099" max="4099" width="15.44140625" style="180" bestFit="1" customWidth="1"/>
    <col min="4100" max="4100" width="20.5546875" style="180" customWidth="1"/>
    <col min="4101" max="4101" width="21" style="180" bestFit="1" customWidth="1"/>
    <col min="4102" max="4102" width="6.109375" style="180" bestFit="1" customWidth="1"/>
    <col min="4103" max="4103" width="22.88671875" style="180" customWidth="1"/>
    <col min="4104" max="4104" width="23.5546875" style="180" customWidth="1"/>
    <col min="4105" max="4105" width="26.88671875" style="180" customWidth="1"/>
    <col min="4106" max="4106" width="19" style="180" customWidth="1"/>
    <col min="4107" max="4107" width="19.88671875" style="180" bestFit="1" customWidth="1"/>
    <col min="4108" max="4108" width="14.44140625" style="180" customWidth="1"/>
    <col min="4109" max="4110" width="24.88671875" style="180" bestFit="1" customWidth="1"/>
    <col min="4111" max="4111" width="24.44140625" style="180" bestFit="1" customWidth="1"/>
    <col min="4112" max="4112" width="24.88671875" style="180" bestFit="1" customWidth="1"/>
    <col min="4113" max="4352" width="9.109375" style="180"/>
    <col min="4353" max="4353" width="9.5546875" style="180" bestFit="1" customWidth="1"/>
    <col min="4354" max="4354" width="46.109375" style="180" bestFit="1" customWidth="1"/>
    <col min="4355" max="4355" width="15.44140625" style="180" bestFit="1" customWidth="1"/>
    <col min="4356" max="4356" width="20.5546875" style="180" customWidth="1"/>
    <col min="4357" max="4357" width="21" style="180" bestFit="1" customWidth="1"/>
    <col min="4358" max="4358" width="6.109375" style="180" bestFit="1" customWidth="1"/>
    <col min="4359" max="4359" width="22.88671875" style="180" customWidth="1"/>
    <col min="4360" max="4360" width="23.5546875" style="180" customWidth="1"/>
    <col min="4361" max="4361" width="26.88671875" style="180" customWidth="1"/>
    <col min="4362" max="4362" width="19" style="180" customWidth="1"/>
    <col min="4363" max="4363" width="19.88671875" style="180" bestFit="1" customWidth="1"/>
    <col min="4364" max="4364" width="14.44140625" style="180" customWidth="1"/>
    <col min="4365" max="4366" width="24.88671875" style="180" bestFit="1" customWidth="1"/>
    <col min="4367" max="4367" width="24.44140625" style="180" bestFit="1" customWidth="1"/>
    <col min="4368" max="4368" width="24.88671875" style="180" bestFit="1" customWidth="1"/>
    <col min="4369" max="4608" width="9.109375" style="180"/>
    <col min="4609" max="4609" width="9.5546875" style="180" bestFit="1" customWidth="1"/>
    <col min="4610" max="4610" width="46.109375" style="180" bestFit="1" customWidth="1"/>
    <col min="4611" max="4611" width="15.44140625" style="180" bestFit="1" customWidth="1"/>
    <col min="4612" max="4612" width="20.5546875" style="180" customWidth="1"/>
    <col min="4613" max="4613" width="21" style="180" bestFit="1" customWidth="1"/>
    <col min="4614" max="4614" width="6.109375" style="180" bestFit="1" customWidth="1"/>
    <col min="4615" max="4615" width="22.88671875" style="180" customWidth="1"/>
    <col min="4616" max="4616" width="23.5546875" style="180" customWidth="1"/>
    <col min="4617" max="4617" width="26.88671875" style="180" customWidth="1"/>
    <col min="4618" max="4618" width="19" style="180" customWidth="1"/>
    <col min="4619" max="4619" width="19.88671875" style="180" bestFit="1" customWidth="1"/>
    <col min="4620" max="4620" width="14.44140625" style="180" customWidth="1"/>
    <col min="4621" max="4622" width="24.88671875" style="180" bestFit="1" customWidth="1"/>
    <col min="4623" max="4623" width="24.44140625" style="180" bestFit="1" customWidth="1"/>
    <col min="4624" max="4624" width="24.88671875" style="180" bestFit="1" customWidth="1"/>
    <col min="4625" max="4864" width="9.109375" style="180"/>
    <col min="4865" max="4865" width="9.5546875" style="180" bestFit="1" customWidth="1"/>
    <col min="4866" max="4866" width="46.109375" style="180" bestFit="1" customWidth="1"/>
    <col min="4867" max="4867" width="15.44140625" style="180" bestFit="1" customWidth="1"/>
    <col min="4868" max="4868" width="20.5546875" style="180" customWidth="1"/>
    <col min="4869" max="4869" width="21" style="180" bestFit="1" customWidth="1"/>
    <col min="4870" max="4870" width="6.109375" style="180" bestFit="1" customWidth="1"/>
    <col min="4871" max="4871" width="22.88671875" style="180" customWidth="1"/>
    <col min="4872" max="4872" width="23.5546875" style="180" customWidth="1"/>
    <col min="4873" max="4873" width="26.88671875" style="180" customWidth="1"/>
    <col min="4874" max="4874" width="19" style="180" customWidth="1"/>
    <col min="4875" max="4875" width="19.88671875" style="180" bestFit="1" customWidth="1"/>
    <col min="4876" max="4876" width="14.44140625" style="180" customWidth="1"/>
    <col min="4877" max="4878" width="24.88671875" style="180" bestFit="1" customWidth="1"/>
    <col min="4879" max="4879" width="24.44140625" style="180" bestFit="1" customWidth="1"/>
    <col min="4880" max="4880" width="24.88671875" style="180" bestFit="1" customWidth="1"/>
    <col min="4881" max="5120" width="9.109375" style="180"/>
    <col min="5121" max="5121" width="9.5546875" style="180" bestFit="1" customWidth="1"/>
    <col min="5122" max="5122" width="46.109375" style="180" bestFit="1" customWidth="1"/>
    <col min="5123" max="5123" width="15.44140625" style="180" bestFit="1" customWidth="1"/>
    <col min="5124" max="5124" width="20.5546875" style="180" customWidth="1"/>
    <col min="5125" max="5125" width="21" style="180" bestFit="1" customWidth="1"/>
    <col min="5126" max="5126" width="6.109375" style="180" bestFit="1" customWidth="1"/>
    <col min="5127" max="5127" width="22.88671875" style="180" customWidth="1"/>
    <col min="5128" max="5128" width="23.5546875" style="180" customWidth="1"/>
    <col min="5129" max="5129" width="26.88671875" style="180" customWidth="1"/>
    <col min="5130" max="5130" width="19" style="180" customWidth="1"/>
    <col min="5131" max="5131" width="19.88671875" style="180" bestFit="1" customWidth="1"/>
    <col min="5132" max="5132" width="14.44140625" style="180" customWidth="1"/>
    <col min="5133" max="5134" width="24.88671875" style="180" bestFit="1" customWidth="1"/>
    <col min="5135" max="5135" width="24.44140625" style="180" bestFit="1" customWidth="1"/>
    <col min="5136" max="5136" width="24.88671875" style="180" bestFit="1" customWidth="1"/>
    <col min="5137" max="5376" width="9.109375" style="180"/>
    <col min="5377" max="5377" width="9.5546875" style="180" bestFit="1" customWidth="1"/>
    <col min="5378" max="5378" width="46.109375" style="180" bestFit="1" customWidth="1"/>
    <col min="5379" max="5379" width="15.44140625" style="180" bestFit="1" customWidth="1"/>
    <col min="5380" max="5380" width="20.5546875" style="180" customWidth="1"/>
    <col min="5381" max="5381" width="21" style="180" bestFit="1" customWidth="1"/>
    <col min="5382" max="5382" width="6.109375" style="180" bestFit="1" customWidth="1"/>
    <col min="5383" max="5383" width="22.88671875" style="180" customWidth="1"/>
    <col min="5384" max="5384" width="23.5546875" style="180" customWidth="1"/>
    <col min="5385" max="5385" width="26.88671875" style="180" customWidth="1"/>
    <col min="5386" max="5386" width="19" style="180" customWidth="1"/>
    <col min="5387" max="5387" width="19.88671875" style="180" bestFit="1" customWidth="1"/>
    <col min="5388" max="5388" width="14.44140625" style="180" customWidth="1"/>
    <col min="5389" max="5390" width="24.88671875" style="180" bestFit="1" customWidth="1"/>
    <col min="5391" max="5391" width="24.44140625" style="180" bestFit="1" customWidth="1"/>
    <col min="5392" max="5392" width="24.88671875" style="180" bestFit="1" customWidth="1"/>
    <col min="5393" max="5632" width="9.109375" style="180"/>
    <col min="5633" max="5633" width="9.5546875" style="180" bestFit="1" customWidth="1"/>
    <col min="5634" max="5634" width="46.109375" style="180" bestFit="1" customWidth="1"/>
    <col min="5635" max="5635" width="15.44140625" style="180" bestFit="1" customWidth="1"/>
    <col min="5636" max="5636" width="20.5546875" style="180" customWidth="1"/>
    <col min="5637" max="5637" width="21" style="180" bestFit="1" customWidth="1"/>
    <col min="5638" max="5638" width="6.109375" style="180" bestFit="1" customWidth="1"/>
    <col min="5639" max="5639" width="22.88671875" style="180" customWidth="1"/>
    <col min="5640" max="5640" width="23.5546875" style="180" customWidth="1"/>
    <col min="5641" max="5641" width="26.88671875" style="180" customWidth="1"/>
    <col min="5642" max="5642" width="19" style="180" customWidth="1"/>
    <col min="5643" max="5643" width="19.88671875" style="180" bestFit="1" customWidth="1"/>
    <col min="5644" max="5644" width="14.44140625" style="180" customWidth="1"/>
    <col min="5645" max="5646" width="24.88671875" style="180" bestFit="1" customWidth="1"/>
    <col min="5647" max="5647" width="24.44140625" style="180" bestFit="1" customWidth="1"/>
    <col min="5648" max="5648" width="24.88671875" style="180" bestFit="1" customWidth="1"/>
    <col min="5649" max="5888" width="9.109375" style="180"/>
    <col min="5889" max="5889" width="9.5546875" style="180" bestFit="1" customWidth="1"/>
    <col min="5890" max="5890" width="46.109375" style="180" bestFit="1" customWidth="1"/>
    <col min="5891" max="5891" width="15.44140625" style="180" bestFit="1" customWidth="1"/>
    <col min="5892" max="5892" width="20.5546875" style="180" customWidth="1"/>
    <col min="5893" max="5893" width="21" style="180" bestFit="1" customWidth="1"/>
    <col min="5894" max="5894" width="6.109375" style="180" bestFit="1" customWidth="1"/>
    <col min="5895" max="5895" width="22.88671875" style="180" customWidth="1"/>
    <col min="5896" max="5896" width="23.5546875" style="180" customWidth="1"/>
    <col min="5897" max="5897" width="26.88671875" style="180" customWidth="1"/>
    <col min="5898" max="5898" width="19" style="180" customWidth="1"/>
    <col min="5899" max="5899" width="19.88671875" style="180" bestFit="1" customWidth="1"/>
    <col min="5900" max="5900" width="14.44140625" style="180" customWidth="1"/>
    <col min="5901" max="5902" width="24.88671875" style="180" bestFit="1" customWidth="1"/>
    <col min="5903" max="5903" width="24.44140625" style="180" bestFit="1" customWidth="1"/>
    <col min="5904" max="5904" width="24.88671875" style="180" bestFit="1" customWidth="1"/>
    <col min="5905" max="6144" width="9.109375" style="180"/>
    <col min="6145" max="6145" width="9.5546875" style="180" bestFit="1" customWidth="1"/>
    <col min="6146" max="6146" width="46.109375" style="180" bestFit="1" customWidth="1"/>
    <col min="6147" max="6147" width="15.44140625" style="180" bestFit="1" customWidth="1"/>
    <col min="6148" max="6148" width="20.5546875" style="180" customWidth="1"/>
    <col min="6149" max="6149" width="21" style="180" bestFit="1" customWidth="1"/>
    <col min="6150" max="6150" width="6.109375" style="180" bestFit="1" customWidth="1"/>
    <col min="6151" max="6151" width="22.88671875" style="180" customWidth="1"/>
    <col min="6152" max="6152" width="23.5546875" style="180" customWidth="1"/>
    <col min="6153" max="6153" width="26.88671875" style="180" customWidth="1"/>
    <col min="6154" max="6154" width="19" style="180" customWidth="1"/>
    <col min="6155" max="6155" width="19.88671875" style="180" bestFit="1" customWidth="1"/>
    <col min="6156" max="6156" width="14.44140625" style="180" customWidth="1"/>
    <col min="6157" max="6158" width="24.88671875" style="180" bestFit="1" customWidth="1"/>
    <col min="6159" max="6159" width="24.44140625" style="180" bestFit="1" customWidth="1"/>
    <col min="6160" max="6160" width="24.88671875" style="180" bestFit="1" customWidth="1"/>
    <col min="6161" max="6400" width="9.109375" style="180"/>
    <col min="6401" max="6401" width="9.5546875" style="180" bestFit="1" customWidth="1"/>
    <col min="6402" max="6402" width="46.109375" style="180" bestFit="1" customWidth="1"/>
    <col min="6403" max="6403" width="15.44140625" style="180" bestFit="1" customWidth="1"/>
    <col min="6404" max="6404" width="20.5546875" style="180" customWidth="1"/>
    <col min="6405" max="6405" width="21" style="180" bestFit="1" customWidth="1"/>
    <col min="6406" max="6406" width="6.109375" style="180" bestFit="1" customWidth="1"/>
    <col min="6407" max="6407" width="22.88671875" style="180" customWidth="1"/>
    <col min="6408" max="6408" width="23.5546875" style="180" customWidth="1"/>
    <col min="6409" max="6409" width="26.88671875" style="180" customWidth="1"/>
    <col min="6410" max="6410" width="19" style="180" customWidth="1"/>
    <col min="6411" max="6411" width="19.88671875" style="180" bestFit="1" customWidth="1"/>
    <col min="6412" max="6412" width="14.44140625" style="180" customWidth="1"/>
    <col min="6413" max="6414" width="24.88671875" style="180" bestFit="1" customWidth="1"/>
    <col min="6415" max="6415" width="24.44140625" style="180" bestFit="1" customWidth="1"/>
    <col min="6416" max="6416" width="24.88671875" style="180" bestFit="1" customWidth="1"/>
    <col min="6417" max="6656" width="9.109375" style="180"/>
    <col min="6657" max="6657" width="9.5546875" style="180" bestFit="1" customWidth="1"/>
    <col min="6658" max="6658" width="46.109375" style="180" bestFit="1" customWidth="1"/>
    <col min="6659" max="6659" width="15.44140625" style="180" bestFit="1" customWidth="1"/>
    <col min="6660" max="6660" width="20.5546875" style="180" customWidth="1"/>
    <col min="6661" max="6661" width="21" style="180" bestFit="1" customWidth="1"/>
    <col min="6662" max="6662" width="6.109375" style="180" bestFit="1" customWidth="1"/>
    <col min="6663" max="6663" width="22.88671875" style="180" customWidth="1"/>
    <col min="6664" max="6664" width="23.5546875" style="180" customWidth="1"/>
    <col min="6665" max="6665" width="26.88671875" style="180" customWidth="1"/>
    <col min="6666" max="6666" width="19" style="180" customWidth="1"/>
    <col min="6667" max="6667" width="19.88671875" style="180" bestFit="1" customWidth="1"/>
    <col min="6668" max="6668" width="14.44140625" style="180" customWidth="1"/>
    <col min="6669" max="6670" width="24.88671875" style="180" bestFit="1" customWidth="1"/>
    <col min="6671" max="6671" width="24.44140625" style="180" bestFit="1" customWidth="1"/>
    <col min="6672" max="6672" width="24.88671875" style="180" bestFit="1" customWidth="1"/>
    <col min="6673" max="6912" width="9.109375" style="180"/>
    <col min="6913" max="6913" width="9.5546875" style="180" bestFit="1" customWidth="1"/>
    <col min="6914" max="6914" width="46.109375" style="180" bestFit="1" customWidth="1"/>
    <col min="6915" max="6915" width="15.44140625" style="180" bestFit="1" customWidth="1"/>
    <col min="6916" max="6916" width="20.5546875" style="180" customWidth="1"/>
    <col min="6917" max="6917" width="21" style="180" bestFit="1" customWidth="1"/>
    <col min="6918" max="6918" width="6.109375" style="180" bestFit="1" customWidth="1"/>
    <col min="6919" max="6919" width="22.88671875" style="180" customWidth="1"/>
    <col min="6920" max="6920" width="23.5546875" style="180" customWidth="1"/>
    <col min="6921" max="6921" width="26.88671875" style="180" customWidth="1"/>
    <col min="6922" max="6922" width="19" style="180" customWidth="1"/>
    <col min="6923" max="6923" width="19.88671875" style="180" bestFit="1" customWidth="1"/>
    <col min="6924" max="6924" width="14.44140625" style="180" customWidth="1"/>
    <col min="6925" max="6926" width="24.88671875" style="180" bestFit="1" customWidth="1"/>
    <col min="6927" max="6927" width="24.44140625" style="180" bestFit="1" customWidth="1"/>
    <col min="6928" max="6928" width="24.88671875" style="180" bestFit="1" customWidth="1"/>
    <col min="6929" max="7168" width="9.109375" style="180"/>
    <col min="7169" max="7169" width="9.5546875" style="180" bestFit="1" customWidth="1"/>
    <col min="7170" max="7170" width="46.109375" style="180" bestFit="1" customWidth="1"/>
    <col min="7171" max="7171" width="15.44140625" style="180" bestFit="1" customWidth="1"/>
    <col min="7172" max="7172" width="20.5546875" style="180" customWidth="1"/>
    <col min="7173" max="7173" width="21" style="180" bestFit="1" customWidth="1"/>
    <col min="7174" max="7174" width="6.109375" style="180" bestFit="1" customWidth="1"/>
    <col min="7175" max="7175" width="22.88671875" style="180" customWidth="1"/>
    <col min="7176" max="7176" width="23.5546875" style="180" customWidth="1"/>
    <col min="7177" max="7177" width="26.88671875" style="180" customWidth="1"/>
    <col min="7178" max="7178" width="19" style="180" customWidth="1"/>
    <col min="7179" max="7179" width="19.88671875" style="180" bestFit="1" customWidth="1"/>
    <col min="7180" max="7180" width="14.44140625" style="180" customWidth="1"/>
    <col min="7181" max="7182" width="24.88671875" style="180" bestFit="1" customWidth="1"/>
    <col min="7183" max="7183" width="24.44140625" style="180" bestFit="1" customWidth="1"/>
    <col min="7184" max="7184" width="24.88671875" style="180" bestFit="1" customWidth="1"/>
    <col min="7185" max="7424" width="9.109375" style="180"/>
    <col min="7425" max="7425" width="9.5546875" style="180" bestFit="1" customWidth="1"/>
    <col min="7426" max="7426" width="46.109375" style="180" bestFit="1" customWidth="1"/>
    <col min="7427" max="7427" width="15.44140625" style="180" bestFit="1" customWidth="1"/>
    <col min="7428" max="7428" width="20.5546875" style="180" customWidth="1"/>
    <col min="7429" max="7429" width="21" style="180" bestFit="1" customWidth="1"/>
    <col min="7430" max="7430" width="6.109375" style="180" bestFit="1" customWidth="1"/>
    <col min="7431" max="7431" width="22.88671875" style="180" customWidth="1"/>
    <col min="7432" max="7432" width="23.5546875" style="180" customWidth="1"/>
    <col min="7433" max="7433" width="26.88671875" style="180" customWidth="1"/>
    <col min="7434" max="7434" width="19" style="180" customWidth="1"/>
    <col min="7435" max="7435" width="19.88671875" style="180" bestFit="1" customWidth="1"/>
    <col min="7436" max="7436" width="14.44140625" style="180" customWidth="1"/>
    <col min="7437" max="7438" width="24.88671875" style="180" bestFit="1" customWidth="1"/>
    <col min="7439" max="7439" width="24.44140625" style="180" bestFit="1" customWidth="1"/>
    <col min="7440" max="7440" width="24.88671875" style="180" bestFit="1" customWidth="1"/>
    <col min="7441" max="7680" width="9.109375" style="180"/>
    <col min="7681" max="7681" width="9.5546875" style="180" bestFit="1" customWidth="1"/>
    <col min="7682" max="7682" width="46.109375" style="180" bestFit="1" customWidth="1"/>
    <col min="7683" max="7683" width="15.44140625" style="180" bestFit="1" customWidth="1"/>
    <col min="7684" max="7684" width="20.5546875" style="180" customWidth="1"/>
    <col min="7685" max="7685" width="21" style="180" bestFit="1" customWidth="1"/>
    <col min="7686" max="7686" width="6.109375" style="180" bestFit="1" customWidth="1"/>
    <col min="7687" max="7687" width="22.88671875" style="180" customWidth="1"/>
    <col min="7688" max="7688" width="23.5546875" style="180" customWidth="1"/>
    <col min="7689" max="7689" width="26.88671875" style="180" customWidth="1"/>
    <col min="7690" max="7690" width="19" style="180" customWidth="1"/>
    <col min="7691" max="7691" width="19.88671875" style="180" bestFit="1" customWidth="1"/>
    <col min="7692" max="7692" width="14.44140625" style="180" customWidth="1"/>
    <col min="7693" max="7694" width="24.88671875" style="180" bestFit="1" customWidth="1"/>
    <col min="7695" max="7695" width="24.44140625" style="180" bestFit="1" customWidth="1"/>
    <col min="7696" max="7696" width="24.88671875" style="180" bestFit="1" customWidth="1"/>
    <col min="7697" max="7936" width="9.109375" style="180"/>
    <col min="7937" max="7937" width="9.5546875" style="180" bestFit="1" customWidth="1"/>
    <col min="7938" max="7938" width="46.109375" style="180" bestFit="1" customWidth="1"/>
    <col min="7939" max="7939" width="15.44140625" style="180" bestFit="1" customWidth="1"/>
    <col min="7940" max="7940" width="20.5546875" style="180" customWidth="1"/>
    <col min="7941" max="7941" width="21" style="180" bestFit="1" customWidth="1"/>
    <col min="7942" max="7942" width="6.109375" style="180" bestFit="1" customWidth="1"/>
    <col min="7943" max="7943" width="22.88671875" style="180" customWidth="1"/>
    <col min="7944" max="7944" width="23.5546875" style="180" customWidth="1"/>
    <col min="7945" max="7945" width="26.88671875" style="180" customWidth="1"/>
    <col min="7946" max="7946" width="19" style="180" customWidth="1"/>
    <col min="7947" max="7947" width="19.88671875" style="180" bestFit="1" customWidth="1"/>
    <col min="7948" max="7948" width="14.44140625" style="180" customWidth="1"/>
    <col min="7949" max="7950" width="24.88671875" style="180" bestFit="1" customWidth="1"/>
    <col min="7951" max="7951" width="24.44140625" style="180" bestFit="1" customWidth="1"/>
    <col min="7952" max="7952" width="24.88671875" style="180" bestFit="1" customWidth="1"/>
    <col min="7953" max="8192" width="9.109375" style="180"/>
    <col min="8193" max="8193" width="9.5546875" style="180" bestFit="1" customWidth="1"/>
    <col min="8194" max="8194" width="46.109375" style="180" bestFit="1" customWidth="1"/>
    <col min="8195" max="8195" width="15.44140625" style="180" bestFit="1" customWidth="1"/>
    <col min="8196" max="8196" width="20.5546875" style="180" customWidth="1"/>
    <col min="8197" max="8197" width="21" style="180" bestFit="1" customWidth="1"/>
    <col min="8198" max="8198" width="6.109375" style="180" bestFit="1" customWidth="1"/>
    <col min="8199" max="8199" width="22.88671875" style="180" customWidth="1"/>
    <col min="8200" max="8200" width="23.5546875" style="180" customWidth="1"/>
    <col min="8201" max="8201" width="26.88671875" style="180" customWidth="1"/>
    <col min="8202" max="8202" width="19" style="180" customWidth="1"/>
    <col min="8203" max="8203" width="19.88671875" style="180" bestFit="1" customWidth="1"/>
    <col min="8204" max="8204" width="14.44140625" style="180" customWidth="1"/>
    <col min="8205" max="8206" width="24.88671875" style="180" bestFit="1" customWidth="1"/>
    <col min="8207" max="8207" width="24.44140625" style="180" bestFit="1" customWidth="1"/>
    <col min="8208" max="8208" width="24.88671875" style="180" bestFit="1" customWidth="1"/>
    <col min="8209" max="8448" width="9.109375" style="180"/>
    <col min="8449" max="8449" width="9.5546875" style="180" bestFit="1" customWidth="1"/>
    <col min="8450" max="8450" width="46.109375" style="180" bestFit="1" customWidth="1"/>
    <col min="8451" max="8451" width="15.44140625" style="180" bestFit="1" customWidth="1"/>
    <col min="8452" max="8452" width="20.5546875" style="180" customWidth="1"/>
    <col min="8453" max="8453" width="21" style="180" bestFit="1" customWidth="1"/>
    <col min="8454" max="8454" width="6.109375" style="180" bestFit="1" customWidth="1"/>
    <col min="8455" max="8455" width="22.88671875" style="180" customWidth="1"/>
    <col min="8456" max="8456" width="23.5546875" style="180" customWidth="1"/>
    <col min="8457" max="8457" width="26.88671875" style="180" customWidth="1"/>
    <col min="8458" max="8458" width="19" style="180" customWidth="1"/>
    <col min="8459" max="8459" width="19.88671875" style="180" bestFit="1" customWidth="1"/>
    <col min="8460" max="8460" width="14.44140625" style="180" customWidth="1"/>
    <col min="8461" max="8462" width="24.88671875" style="180" bestFit="1" customWidth="1"/>
    <col min="8463" max="8463" width="24.44140625" style="180" bestFit="1" customWidth="1"/>
    <col min="8464" max="8464" width="24.88671875" style="180" bestFit="1" customWidth="1"/>
    <col min="8465" max="8704" width="9.109375" style="180"/>
    <col min="8705" max="8705" width="9.5546875" style="180" bestFit="1" customWidth="1"/>
    <col min="8706" max="8706" width="46.109375" style="180" bestFit="1" customWidth="1"/>
    <col min="8707" max="8707" width="15.44140625" style="180" bestFit="1" customWidth="1"/>
    <col min="8708" max="8708" width="20.5546875" style="180" customWidth="1"/>
    <col min="8709" max="8709" width="21" style="180" bestFit="1" customWidth="1"/>
    <col min="8710" max="8710" width="6.109375" style="180" bestFit="1" customWidth="1"/>
    <col min="8711" max="8711" width="22.88671875" style="180" customWidth="1"/>
    <col min="8712" max="8712" width="23.5546875" style="180" customWidth="1"/>
    <col min="8713" max="8713" width="26.88671875" style="180" customWidth="1"/>
    <col min="8714" max="8714" width="19" style="180" customWidth="1"/>
    <col min="8715" max="8715" width="19.88671875" style="180" bestFit="1" customWidth="1"/>
    <col min="8716" max="8716" width="14.44140625" style="180" customWidth="1"/>
    <col min="8717" max="8718" width="24.88671875" style="180" bestFit="1" customWidth="1"/>
    <col min="8719" max="8719" width="24.44140625" style="180" bestFit="1" customWidth="1"/>
    <col min="8720" max="8720" width="24.88671875" style="180" bestFit="1" customWidth="1"/>
    <col min="8721" max="8960" width="9.109375" style="180"/>
    <col min="8961" max="8961" width="9.5546875" style="180" bestFit="1" customWidth="1"/>
    <col min="8962" max="8962" width="46.109375" style="180" bestFit="1" customWidth="1"/>
    <col min="8963" max="8963" width="15.44140625" style="180" bestFit="1" customWidth="1"/>
    <col min="8964" max="8964" width="20.5546875" style="180" customWidth="1"/>
    <col min="8965" max="8965" width="21" style="180" bestFit="1" customWidth="1"/>
    <col min="8966" max="8966" width="6.109375" style="180" bestFit="1" customWidth="1"/>
    <col min="8967" max="8967" width="22.88671875" style="180" customWidth="1"/>
    <col min="8968" max="8968" width="23.5546875" style="180" customWidth="1"/>
    <col min="8969" max="8969" width="26.88671875" style="180" customWidth="1"/>
    <col min="8970" max="8970" width="19" style="180" customWidth="1"/>
    <col min="8971" max="8971" width="19.88671875" style="180" bestFit="1" customWidth="1"/>
    <col min="8972" max="8972" width="14.44140625" style="180" customWidth="1"/>
    <col min="8973" max="8974" width="24.88671875" style="180" bestFit="1" customWidth="1"/>
    <col min="8975" max="8975" width="24.44140625" style="180" bestFit="1" customWidth="1"/>
    <col min="8976" max="8976" width="24.88671875" style="180" bestFit="1" customWidth="1"/>
    <col min="8977" max="9216" width="9.109375" style="180"/>
    <col min="9217" max="9217" width="9.5546875" style="180" bestFit="1" customWidth="1"/>
    <col min="9218" max="9218" width="46.109375" style="180" bestFit="1" customWidth="1"/>
    <col min="9219" max="9219" width="15.44140625" style="180" bestFit="1" customWidth="1"/>
    <col min="9220" max="9220" width="20.5546875" style="180" customWidth="1"/>
    <col min="9221" max="9221" width="21" style="180" bestFit="1" customWidth="1"/>
    <col min="9222" max="9222" width="6.109375" style="180" bestFit="1" customWidth="1"/>
    <col min="9223" max="9223" width="22.88671875" style="180" customWidth="1"/>
    <col min="9224" max="9224" width="23.5546875" style="180" customWidth="1"/>
    <col min="9225" max="9225" width="26.88671875" style="180" customWidth="1"/>
    <col min="9226" max="9226" width="19" style="180" customWidth="1"/>
    <col min="9227" max="9227" width="19.88671875" style="180" bestFit="1" customWidth="1"/>
    <col min="9228" max="9228" width="14.44140625" style="180" customWidth="1"/>
    <col min="9229" max="9230" width="24.88671875" style="180" bestFit="1" customWidth="1"/>
    <col min="9231" max="9231" width="24.44140625" style="180" bestFit="1" customWidth="1"/>
    <col min="9232" max="9232" width="24.88671875" style="180" bestFit="1" customWidth="1"/>
    <col min="9233" max="9472" width="9.109375" style="180"/>
    <col min="9473" max="9473" width="9.5546875" style="180" bestFit="1" customWidth="1"/>
    <col min="9474" max="9474" width="46.109375" style="180" bestFit="1" customWidth="1"/>
    <col min="9475" max="9475" width="15.44140625" style="180" bestFit="1" customWidth="1"/>
    <col min="9476" max="9476" width="20.5546875" style="180" customWidth="1"/>
    <col min="9477" max="9477" width="21" style="180" bestFit="1" customWidth="1"/>
    <col min="9478" max="9478" width="6.109375" style="180" bestFit="1" customWidth="1"/>
    <col min="9479" max="9479" width="22.88671875" style="180" customWidth="1"/>
    <col min="9480" max="9480" width="23.5546875" style="180" customWidth="1"/>
    <col min="9481" max="9481" width="26.88671875" style="180" customWidth="1"/>
    <col min="9482" max="9482" width="19" style="180" customWidth="1"/>
    <col min="9483" max="9483" width="19.88671875" style="180" bestFit="1" customWidth="1"/>
    <col min="9484" max="9484" width="14.44140625" style="180" customWidth="1"/>
    <col min="9485" max="9486" width="24.88671875" style="180" bestFit="1" customWidth="1"/>
    <col min="9487" max="9487" width="24.44140625" style="180" bestFit="1" customWidth="1"/>
    <col min="9488" max="9488" width="24.88671875" style="180" bestFit="1" customWidth="1"/>
    <col min="9489" max="9728" width="9.109375" style="180"/>
    <col min="9729" max="9729" width="9.5546875" style="180" bestFit="1" customWidth="1"/>
    <col min="9730" max="9730" width="46.109375" style="180" bestFit="1" customWidth="1"/>
    <col min="9731" max="9731" width="15.44140625" style="180" bestFit="1" customWidth="1"/>
    <col min="9732" max="9732" width="20.5546875" style="180" customWidth="1"/>
    <col min="9733" max="9733" width="21" style="180" bestFit="1" customWidth="1"/>
    <col min="9734" max="9734" width="6.109375" style="180" bestFit="1" customWidth="1"/>
    <col min="9735" max="9735" width="22.88671875" style="180" customWidth="1"/>
    <col min="9736" max="9736" width="23.5546875" style="180" customWidth="1"/>
    <col min="9737" max="9737" width="26.88671875" style="180" customWidth="1"/>
    <col min="9738" max="9738" width="19" style="180" customWidth="1"/>
    <col min="9739" max="9739" width="19.88671875" style="180" bestFit="1" customWidth="1"/>
    <col min="9740" max="9740" width="14.44140625" style="180" customWidth="1"/>
    <col min="9741" max="9742" width="24.88671875" style="180" bestFit="1" customWidth="1"/>
    <col min="9743" max="9743" width="24.44140625" style="180" bestFit="1" customWidth="1"/>
    <col min="9744" max="9744" width="24.88671875" style="180" bestFit="1" customWidth="1"/>
    <col min="9745" max="9984" width="9.109375" style="180"/>
    <col min="9985" max="9985" width="9.5546875" style="180" bestFit="1" customWidth="1"/>
    <col min="9986" max="9986" width="46.109375" style="180" bestFit="1" customWidth="1"/>
    <col min="9987" max="9987" width="15.44140625" style="180" bestFit="1" customWidth="1"/>
    <col min="9988" max="9988" width="20.5546875" style="180" customWidth="1"/>
    <col min="9989" max="9989" width="21" style="180" bestFit="1" customWidth="1"/>
    <col min="9990" max="9990" width="6.109375" style="180" bestFit="1" customWidth="1"/>
    <col min="9991" max="9991" width="22.88671875" style="180" customWidth="1"/>
    <col min="9992" max="9992" width="23.5546875" style="180" customWidth="1"/>
    <col min="9993" max="9993" width="26.88671875" style="180" customWidth="1"/>
    <col min="9994" max="9994" width="19" style="180" customWidth="1"/>
    <col min="9995" max="9995" width="19.88671875" style="180" bestFit="1" customWidth="1"/>
    <col min="9996" max="9996" width="14.44140625" style="180" customWidth="1"/>
    <col min="9997" max="9998" width="24.88671875" style="180" bestFit="1" customWidth="1"/>
    <col min="9999" max="9999" width="24.44140625" style="180" bestFit="1" customWidth="1"/>
    <col min="10000" max="10000" width="24.88671875" style="180" bestFit="1" customWidth="1"/>
    <col min="10001" max="10240" width="9.109375" style="180"/>
    <col min="10241" max="10241" width="9.5546875" style="180" bestFit="1" customWidth="1"/>
    <col min="10242" max="10242" width="46.109375" style="180" bestFit="1" customWidth="1"/>
    <col min="10243" max="10243" width="15.44140625" style="180" bestFit="1" customWidth="1"/>
    <col min="10244" max="10244" width="20.5546875" style="180" customWidth="1"/>
    <col min="10245" max="10245" width="21" style="180" bestFit="1" customWidth="1"/>
    <col min="10246" max="10246" width="6.109375" style="180" bestFit="1" customWidth="1"/>
    <col min="10247" max="10247" width="22.88671875" style="180" customWidth="1"/>
    <col min="10248" max="10248" width="23.5546875" style="180" customWidth="1"/>
    <col min="10249" max="10249" width="26.88671875" style="180" customWidth="1"/>
    <col min="10250" max="10250" width="19" style="180" customWidth="1"/>
    <col min="10251" max="10251" width="19.88671875" style="180" bestFit="1" customWidth="1"/>
    <col min="10252" max="10252" width="14.44140625" style="180" customWidth="1"/>
    <col min="10253" max="10254" width="24.88671875" style="180" bestFit="1" customWidth="1"/>
    <col min="10255" max="10255" width="24.44140625" style="180" bestFit="1" customWidth="1"/>
    <col min="10256" max="10256" width="24.88671875" style="180" bestFit="1" customWidth="1"/>
    <col min="10257" max="10496" width="9.109375" style="180"/>
    <col min="10497" max="10497" width="9.5546875" style="180" bestFit="1" customWidth="1"/>
    <col min="10498" max="10498" width="46.109375" style="180" bestFit="1" customWidth="1"/>
    <col min="10499" max="10499" width="15.44140625" style="180" bestFit="1" customWidth="1"/>
    <col min="10500" max="10500" width="20.5546875" style="180" customWidth="1"/>
    <col min="10501" max="10501" width="21" style="180" bestFit="1" customWidth="1"/>
    <col min="10502" max="10502" width="6.109375" style="180" bestFit="1" customWidth="1"/>
    <col min="10503" max="10503" width="22.88671875" style="180" customWidth="1"/>
    <col min="10504" max="10504" width="23.5546875" style="180" customWidth="1"/>
    <col min="10505" max="10505" width="26.88671875" style="180" customWidth="1"/>
    <col min="10506" max="10506" width="19" style="180" customWidth="1"/>
    <col min="10507" max="10507" width="19.88671875" style="180" bestFit="1" customWidth="1"/>
    <col min="10508" max="10508" width="14.44140625" style="180" customWidth="1"/>
    <col min="10509" max="10510" width="24.88671875" style="180" bestFit="1" customWidth="1"/>
    <col min="10511" max="10511" width="24.44140625" style="180" bestFit="1" customWidth="1"/>
    <col min="10512" max="10512" width="24.88671875" style="180" bestFit="1" customWidth="1"/>
    <col min="10513" max="10752" width="9.109375" style="180"/>
    <col min="10753" max="10753" width="9.5546875" style="180" bestFit="1" customWidth="1"/>
    <col min="10754" max="10754" width="46.109375" style="180" bestFit="1" customWidth="1"/>
    <col min="10755" max="10755" width="15.44140625" style="180" bestFit="1" customWidth="1"/>
    <col min="10756" max="10756" width="20.5546875" style="180" customWidth="1"/>
    <col min="10757" max="10757" width="21" style="180" bestFit="1" customWidth="1"/>
    <col min="10758" max="10758" width="6.109375" style="180" bestFit="1" customWidth="1"/>
    <col min="10759" max="10759" width="22.88671875" style="180" customWidth="1"/>
    <col min="10760" max="10760" width="23.5546875" style="180" customWidth="1"/>
    <col min="10761" max="10761" width="26.88671875" style="180" customWidth="1"/>
    <col min="10762" max="10762" width="19" style="180" customWidth="1"/>
    <col min="10763" max="10763" width="19.88671875" style="180" bestFit="1" customWidth="1"/>
    <col min="10764" max="10764" width="14.44140625" style="180" customWidth="1"/>
    <col min="10765" max="10766" width="24.88671875" style="180" bestFit="1" customWidth="1"/>
    <col min="10767" max="10767" width="24.44140625" style="180" bestFit="1" customWidth="1"/>
    <col min="10768" max="10768" width="24.88671875" style="180" bestFit="1" customWidth="1"/>
    <col min="10769" max="11008" width="9.109375" style="180"/>
    <col min="11009" max="11009" width="9.5546875" style="180" bestFit="1" customWidth="1"/>
    <col min="11010" max="11010" width="46.109375" style="180" bestFit="1" customWidth="1"/>
    <col min="11011" max="11011" width="15.44140625" style="180" bestFit="1" customWidth="1"/>
    <col min="11012" max="11012" width="20.5546875" style="180" customWidth="1"/>
    <col min="11013" max="11013" width="21" style="180" bestFit="1" customWidth="1"/>
    <col min="11014" max="11014" width="6.109375" style="180" bestFit="1" customWidth="1"/>
    <col min="11015" max="11015" width="22.88671875" style="180" customWidth="1"/>
    <col min="11016" max="11016" width="23.5546875" style="180" customWidth="1"/>
    <col min="11017" max="11017" width="26.88671875" style="180" customWidth="1"/>
    <col min="11018" max="11018" width="19" style="180" customWidth="1"/>
    <col min="11019" max="11019" width="19.88671875" style="180" bestFit="1" customWidth="1"/>
    <col min="11020" max="11020" width="14.44140625" style="180" customWidth="1"/>
    <col min="11021" max="11022" width="24.88671875" style="180" bestFit="1" customWidth="1"/>
    <col min="11023" max="11023" width="24.44140625" style="180" bestFit="1" customWidth="1"/>
    <col min="11024" max="11024" width="24.88671875" style="180" bestFit="1" customWidth="1"/>
    <col min="11025" max="11264" width="9.109375" style="180"/>
    <col min="11265" max="11265" width="9.5546875" style="180" bestFit="1" customWidth="1"/>
    <col min="11266" max="11266" width="46.109375" style="180" bestFit="1" customWidth="1"/>
    <col min="11267" max="11267" width="15.44140625" style="180" bestFit="1" customWidth="1"/>
    <col min="11268" max="11268" width="20.5546875" style="180" customWidth="1"/>
    <col min="11269" max="11269" width="21" style="180" bestFit="1" customWidth="1"/>
    <col min="11270" max="11270" width="6.109375" style="180" bestFit="1" customWidth="1"/>
    <col min="11271" max="11271" width="22.88671875" style="180" customWidth="1"/>
    <col min="11272" max="11272" width="23.5546875" style="180" customWidth="1"/>
    <col min="11273" max="11273" width="26.88671875" style="180" customWidth="1"/>
    <col min="11274" max="11274" width="19" style="180" customWidth="1"/>
    <col min="11275" max="11275" width="19.88671875" style="180" bestFit="1" customWidth="1"/>
    <col min="11276" max="11276" width="14.44140625" style="180" customWidth="1"/>
    <col min="11277" max="11278" width="24.88671875" style="180" bestFit="1" customWidth="1"/>
    <col min="11279" max="11279" width="24.44140625" style="180" bestFit="1" customWidth="1"/>
    <col min="11280" max="11280" width="24.88671875" style="180" bestFit="1" customWidth="1"/>
    <col min="11281" max="11520" width="9.109375" style="180"/>
    <col min="11521" max="11521" width="9.5546875" style="180" bestFit="1" customWidth="1"/>
    <col min="11522" max="11522" width="46.109375" style="180" bestFit="1" customWidth="1"/>
    <col min="11523" max="11523" width="15.44140625" style="180" bestFit="1" customWidth="1"/>
    <col min="11524" max="11524" width="20.5546875" style="180" customWidth="1"/>
    <col min="11525" max="11525" width="21" style="180" bestFit="1" customWidth="1"/>
    <col min="11526" max="11526" width="6.109375" style="180" bestFit="1" customWidth="1"/>
    <col min="11527" max="11527" width="22.88671875" style="180" customWidth="1"/>
    <col min="11528" max="11528" width="23.5546875" style="180" customWidth="1"/>
    <col min="11529" max="11529" width="26.88671875" style="180" customWidth="1"/>
    <col min="11530" max="11530" width="19" style="180" customWidth="1"/>
    <col min="11531" max="11531" width="19.88671875" style="180" bestFit="1" customWidth="1"/>
    <col min="11532" max="11532" width="14.44140625" style="180" customWidth="1"/>
    <col min="11533" max="11534" width="24.88671875" style="180" bestFit="1" customWidth="1"/>
    <col min="11535" max="11535" width="24.44140625" style="180" bestFit="1" customWidth="1"/>
    <col min="11536" max="11536" width="24.88671875" style="180" bestFit="1" customWidth="1"/>
    <col min="11537" max="11776" width="9.109375" style="180"/>
    <col min="11777" max="11777" width="9.5546875" style="180" bestFit="1" customWidth="1"/>
    <col min="11778" max="11778" width="46.109375" style="180" bestFit="1" customWidth="1"/>
    <col min="11779" max="11779" width="15.44140625" style="180" bestFit="1" customWidth="1"/>
    <col min="11780" max="11780" width="20.5546875" style="180" customWidth="1"/>
    <col min="11781" max="11781" width="21" style="180" bestFit="1" customWidth="1"/>
    <col min="11782" max="11782" width="6.109375" style="180" bestFit="1" customWidth="1"/>
    <col min="11783" max="11783" width="22.88671875" style="180" customWidth="1"/>
    <col min="11784" max="11784" width="23.5546875" style="180" customWidth="1"/>
    <col min="11785" max="11785" width="26.88671875" style="180" customWidth="1"/>
    <col min="11786" max="11786" width="19" style="180" customWidth="1"/>
    <col min="11787" max="11787" width="19.88671875" style="180" bestFit="1" customWidth="1"/>
    <col min="11788" max="11788" width="14.44140625" style="180" customWidth="1"/>
    <col min="11789" max="11790" width="24.88671875" style="180" bestFit="1" customWidth="1"/>
    <col min="11791" max="11791" width="24.44140625" style="180" bestFit="1" customWidth="1"/>
    <col min="11792" max="11792" width="24.88671875" style="180" bestFit="1" customWidth="1"/>
    <col min="11793" max="12032" width="9.109375" style="180"/>
    <col min="12033" max="12033" width="9.5546875" style="180" bestFit="1" customWidth="1"/>
    <col min="12034" max="12034" width="46.109375" style="180" bestFit="1" customWidth="1"/>
    <col min="12035" max="12035" width="15.44140625" style="180" bestFit="1" customWidth="1"/>
    <col min="12036" max="12036" width="20.5546875" style="180" customWidth="1"/>
    <col min="12037" max="12037" width="21" style="180" bestFit="1" customWidth="1"/>
    <col min="12038" max="12038" width="6.109375" style="180" bestFit="1" customWidth="1"/>
    <col min="12039" max="12039" width="22.88671875" style="180" customWidth="1"/>
    <col min="12040" max="12040" width="23.5546875" style="180" customWidth="1"/>
    <col min="12041" max="12041" width="26.88671875" style="180" customWidth="1"/>
    <col min="12042" max="12042" width="19" style="180" customWidth="1"/>
    <col min="12043" max="12043" width="19.88671875" style="180" bestFit="1" customWidth="1"/>
    <col min="12044" max="12044" width="14.44140625" style="180" customWidth="1"/>
    <col min="12045" max="12046" width="24.88671875" style="180" bestFit="1" customWidth="1"/>
    <col min="12047" max="12047" width="24.44140625" style="180" bestFit="1" customWidth="1"/>
    <col min="12048" max="12048" width="24.88671875" style="180" bestFit="1" customWidth="1"/>
    <col min="12049" max="12288" width="9.109375" style="180"/>
    <col min="12289" max="12289" width="9.5546875" style="180" bestFit="1" customWidth="1"/>
    <col min="12290" max="12290" width="46.109375" style="180" bestFit="1" customWidth="1"/>
    <col min="12291" max="12291" width="15.44140625" style="180" bestFit="1" customWidth="1"/>
    <col min="12292" max="12292" width="20.5546875" style="180" customWidth="1"/>
    <col min="12293" max="12293" width="21" style="180" bestFit="1" customWidth="1"/>
    <col min="12294" max="12294" width="6.109375" style="180" bestFit="1" customWidth="1"/>
    <col min="12295" max="12295" width="22.88671875" style="180" customWidth="1"/>
    <col min="12296" max="12296" width="23.5546875" style="180" customWidth="1"/>
    <col min="12297" max="12297" width="26.88671875" style="180" customWidth="1"/>
    <col min="12298" max="12298" width="19" style="180" customWidth="1"/>
    <col min="12299" max="12299" width="19.88671875" style="180" bestFit="1" customWidth="1"/>
    <col min="12300" max="12300" width="14.44140625" style="180" customWidth="1"/>
    <col min="12301" max="12302" width="24.88671875" style="180" bestFit="1" customWidth="1"/>
    <col min="12303" max="12303" width="24.44140625" style="180" bestFit="1" customWidth="1"/>
    <col min="12304" max="12304" width="24.88671875" style="180" bestFit="1" customWidth="1"/>
    <col min="12305" max="12544" width="9.109375" style="180"/>
    <col min="12545" max="12545" width="9.5546875" style="180" bestFit="1" customWidth="1"/>
    <col min="12546" max="12546" width="46.109375" style="180" bestFit="1" customWidth="1"/>
    <col min="12547" max="12547" width="15.44140625" style="180" bestFit="1" customWidth="1"/>
    <col min="12548" max="12548" width="20.5546875" style="180" customWidth="1"/>
    <col min="12549" max="12549" width="21" style="180" bestFit="1" customWidth="1"/>
    <col min="12550" max="12550" width="6.109375" style="180" bestFit="1" customWidth="1"/>
    <col min="12551" max="12551" width="22.88671875" style="180" customWidth="1"/>
    <col min="12552" max="12552" width="23.5546875" style="180" customWidth="1"/>
    <col min="12553" max="12553" width="26.88671875" style="180" customWidth="1"/>
    <col min="12554" max="12554" width="19" style="180" customWidth="1"/>
    <col min="12555" max="12555" width="19.88671875" style="180" bestFit="1" customWidth="1"/>
    <col min="12556" max="12556" width="14.44140625" style="180" customWidth="1"/>
    <col min="12557" max="12558" width="24.88671875" style="180" bestFit="1" customWidth="1"/>
    <col min="12559" max="12559" width="24.44140625" style="180" bestFit="1" customWidth="1"/>
    <col min="12560" max="12560" width="24.88671875" style="180" bestFit="1" customWidth="1"/>
    <col min="12561" max="12800" width="9.109375" style="180"/>
    <col min="12801" max="12801" width="9.5546875" style="180" bestFit="1" customWidth="1"/>
    <col min="12802" max="12802" width="46.109375" style="180" bestFit="1" customWidth="1"/>
    <col min="12803" max="12803" width="15.44140625" style="180" bestFit="1" customWidth="1"/>
    <col min="12804" max="12804" width="20.5546875" style="180" customWidth="1"/>
    <col min="12805" max="12805" width="21" style="180" bestFit="1" customWidth="1"/>
    <col min="12806" max="12806" width="6.109375" style="180" bestFit="1" customWidth="1"/>
    <col min="12807" max="12807" width="22.88671875" style="180" customWidth="1"/>
    <col min="12808" max="12808" width="23.5546875" style="180" customWidth="1"/>
    <col min="12809" max="12809" width="26.88671875" style="180" customWidth="1"/>
    <col min="12810" max="12810" width="19" style="180" customWidth="1"/>
    <col min="12811" max="12811" width="19.88671875" style="180" bestFit="1" customWidth="1"/>
    <col min="12812" max="12812" width="14.44140625" style="180" customWidth="1"/>
    <col min="12813" max="12814" width="24.88671875" style="180" bestFit="1" customWidth="1"/>
    <col min="12815" max="12815" width="24.44140625" style="180" bestFit="1" customWidth="1"/>
    <col min="12816" max="12816" width="24.88671875" style="180" bestFit="1" customWidth="1"/>
    <col min="12817" max="13056" width="9.109375" style="180"/>
    <col min="13057" max="13057" width="9.5546875" style="180" bestFit="1" customWidth="1"/>
    <col min="13058" max="13058" width="46.109375" style="180" bestFit="1" customWidth="1"/>
    <col min="13059" max="13059" width="15.44140625" style="180" bestFit="1" customWidth="1"/>
    <col min="13060" max="13060" width="20.5546875" style="180" customWidth="1"/>
    <col min="13061" max="13061" width="21" style="180" bestFit="1" customWidth="1"/>
    <col min="13062" max="13062" width="6.109375" style="180" bestFit="1" customWidth="1"/>
    <col min="13063" max="13063" width="22.88671875" style="180" customWidth="1"/>
    <col min="13064" max="13064" width="23.5546875" style="180" customWidth="1"/>
    <col min="13065" max="13065" width="26.88671875" style="180" customWidth="1"/>
    <col min="13066" max="13066" width="19" style="180" customWidth="1"/>
    <col min="13067" max="13067" width="19.88671875" style="180" bestFit="1" customWidth="1"/>
    <col min="13068" max="13068" width="14.44140625" style="180" customWidth="1"/>
    <col min="13069" max="13070" width="24.88671875" style="180" bestFit="1" customWidth="1"/>
    <col min="13071" max="13071" width="24.44140625" style="180" bestFit="1" customWidth="1"/>
    <col min="13072" max="13072" width="24.88671875" style="180" bestFit="1" customWidth="1"/>
    <col min="13073" max="13312" width="9.109375" style="180"/>
    <col min="13313" max="13313" width="9.5546875" style="180" bestFit="1" customWidth="1"/>
    <col min="13314" max="13314" width="46.109375" style="180" bestFit="1" customWidth="1"/>
    <col min="13315" max="13315" width="15.44140625" style="180" bestFit="1" customWidth="1"/>
    <col min="13316" max="13316" width="20.5546875" style="180" customWidth="1"/>
    <col min="13317" max="13317" width="21" style="180" bestFit="1" customWidth="1"/>
    <col min="13318" max="13318" width="6.109375" style="180" bestFit="1" customWidth="1"/>
    <col min="13319" max="13319" width="22.88671875" style="180" customWidth="1"/>
    <col min="13320" max="13320" width="23.5546875" style="180" customWidth="1"/>
    <col min="13321" max="13321" width="26.88671875" style="180" customWidth="1"/>
    <col min="13322" max="13322" width="19" style="180" customWidth="1"/>
    <col min="13323" max="13323" width="19.88671875" style="180" bestFit="1" customWidth="1"/>
    <col min="13324" max="13324" width="14.44140625" style="180" customWidth="1"/>
    <col min="13325" max="13326" width="24.88671875" style="180" bestFit="1" customWidth="1"/>
    <col min="13327" max="13327" width="24.44140625" style="180" bestFit="1" customWidth="1"/>
    <col min="13328" max="13328" width="24.88671875" style="180" bestFit="1" customWidth="1"/>
    <col min="13329" max="13568" width="9.109375" style="180"/>
    <col min="13569" max="13569" width="9.5546875" style="180" bestFit="1" customWidth="1"/>
    <col min="13570" max="13570" width="46.109375" style="180" bestFit="1" customWidth="1"/>
    <col min="13571" max="13571" width="15.44140625" style="180" bestFit="1" customWidth="1"/>
    <col min="13572" max="13572" width="20.5546875" style="180" customWidth="1"/>
    <col min="13573" max="13573" width="21" style="180" bestFit="1" customWidth="1"/>
    <col min="13574" max="13574" width="6.109375" style="180" bestFit="1" customWidth="1"/>
    <col min="13575" max="13575" width="22.88671875" style="180" customWidth="1"/>
    <col min="13576" max="13576" width="23.5546875" style="180" customWidth="1"/>
    <col min="13577" max="13577" width="26.88671875" style="180" customWidth="1"/>
    <col min="13578" max="13578" width="19" style="180" customWidth="1"/>
    <col min="13579" max="13579" width="19.88671875" style="180" bestFit="1" customWidth="1"/>
    <col min="13580" max="13580" width="14.44140625" style="180" customWidth="1"/>
    <col min="13581" max="13582" width="24.88671875" style="180" bestFit="1" customWidth="1"/>
    <col min="13583" max="13583" width="24.44140625" style="180" bestFit="1" customWidth="1"/>
    <col min="13584" max="13584" width="24.88671875" style="180" bestFit="1" customWidth="1"/>
    <col min="13585" max="13824" width="9.109375" style="180"/>
    <col min="13825" max="13825" width="9.5546875" style="180" bestFit="1" customWidth="1"/>
    <col min="13826" max="13826" width="46.109375" style="180" bestFit="1" customWidth="1"/>
    <col min="13827" max="13827" width="15.44140625" style="180" bestFit="1" customWidth="1"/>
    <col min="13828" max="13828" width="20.5546875" style="180" customWidth="1"/>
    <col min="13829" max="13829" width="21" style="180" bestFit="1" customWidth="1"/>
    <col min="13830" max="13830" width="6.109375" style="180" bestFit="1" customWidth="1"/>
    <col min="13831" max="13831" width="22.88671875" style="180" customWidth="1"/>
    <col min="13832" max="13832" width="23.5546875" style="180" customWidth="1"/>
    <col min="13833" max="13833" width="26.88671875" style="180" customWidth="1"/>
    <col min="13834" max="13834" width="19" style="180" customWidth="1"/>
    <col min="13835" max="13835" width="19.88671875" style="180" bestFit="1" customWidth="1"/>
    <col min="13836" max="13836" width="14.44140625" style="180" customWidth="1"/>
    <col min="13837" max="13838" width="24.88671875" style="180" bestFit="1" customWidth="1"/>
    <col min="13839" max="13839" width="24.44140625" style="180" bestFit="1" customWidth="1"/>
    <col min="13840" max="13840" width="24.88671875" style="180" bestFit="1" customWidth="1"/>
    <col min="13841" max="14080" width="9.109375" style="180"/>
    <col min="14081" max="14081" width="9.5546875" style="180" bestFit="1" customWidth="1"/>
    <col min="14082" max="14082" width="46.109375" style="180" bestFit="1" customWidth="1"/>
    <col min="14083" max="14083" width="15.44140625" style="180" bestFit="1" customWidth="1"/>
    <col min="14084" max="14084" width="20.5546875" style="180" customWidth="1"/>
    <col min="14085" max="14085" width="21" style="180" bestFit="1" customWidth="1"/>
    <col min="14086" max="14086" width="6.109375" style="180" bestFit="1" customWidth="1"/>
    <col min="14087" max="14087" width="22.88671875" style="180" customWidth="1"/>
    <col min="14088" max="14088" width="23.5546875" style="180" customWidth="1"/>
    <col min="14089" max="14089" width="26.88671875" style="180" customWidth="1"/>
    <col min="14090" max="14090" width="19" style="180" customWidth="1"/>
    <col min="14091" max="14091" width="19.88671875" style="180" bestFit="1" customWidth="1"/>
    <col min="14092" max="14092" width="14.44140625" style="180" customWidth="1"/>
    <col min="14093" max="14094" width="24.88671875" style="180" bestFit="1" customWidth="1"/>
    <col min="14095" max="14095" width="24.44140625" style="180" bestFit="1" customWidth="1"/>
    <col min="14096" max="14096" width="24.88671875" style="180" bestFit="1" customWidth="1"/>
    <col min="14097" max="14336" width="9.109375" style="180"/>
    <col min="14337" max="14337" width="9.5546875" style="180" bestFit="1" customWidth="1"/>
    <col min="14338" max="14338" width="46.109375" style="180" bestFit="1" customWidth="1"/>
    <col min="14339" max="14339" width="15.44140625" style="180" bestFit="1" customWidth="1"/>
    <col min="14340" max="14340" width="20.5546875" style="180" customWidth="1"/>
    <col min="14341" max="14341" width="21" style="180" bestFit="1" customWidth="1"/>
    <col min="14342" max="14342" width="6.109375" style="180" bestFit="1" customWidth="1"/>
    <col min="14343" max="14343" width="22.88671875" style="180" customWidth="1"/>
    <col min="14344" max="14344" width="23.5546875" style="180" customWidth="1"/>
    <col min="14345" max="14345" width="26.88671875" style="180" customWidth="1"/>
    <col min="14346" max="14346" width="19" style="180" customWidth="1"/>
    <col min="14347" max="14347" width="19.88671875" style="180" bestFit="1" customWidth="1"/>
    <col min="14348" max="14348" width="14.44140625" style="180" customWidth="1"/>
    <col min="14349" max="14350" width="24.88671875" style="180" bestFit="1" customWidth="1"/>
    <col min="14351" max="14351" width="24.44140625" style="180" bestFit="1" customWidth="1"/>
    <col min="14352" max="14352" width="24.88671875" style="180" bestFit="1" customWidth="1"/>
    <col min="14353" max="14592" width="9.109375" style="180"/>
    <col min="14593" max="14593" width="9.5546875" style="180" bestFit="1" customWidth="1"/>
    <col min="14594" max="14594" width="46.109375" style="180" bestFit="1" customWidth="1"/>
    <col min="14595" max="14595" width="15.44140625" style="180" bestFit="1" customWidth="1"/>
    <col min="14596" max="14596" width="20.5546875" style="180" customWidth="1"/>
    <col min="14597" max="14597" width="21" style="180" bestFit="1" customWidth="1"/>
    <col min="14598" max="14598" width="6.109375" style="180" bestFit="1" customWidth="1"/>
    <col min="14599" max="14599" width="22.88671875" style="180" customWidth="1"/>
    <col min="14600" max="14600" width="23.5546875" style="180" customWidth="1"/>
    <col min="14601" max="14601" width="26.88671875" style="180" customWidth="1"/>
    <col min="14602" max="14602" width="19" style="180" customWidth="1"/>
    <col min="14603" max="14603" width="19.88671875" style="180" bestFit="1" customWidth="1"/>
    <col min="14604" max="14604" width="14.44140625" style="180" customWidth="1"/>
    <col min="14605" max="14606" width="24.88671875" style="180" bestFit="1" customWidth="1"/>
    <col min="14607" max="14607" width="24.44140625" style="180" bestFit="1" customWidth="1"/>
    <col min="14608" max="14608" width="24.88671875" style="180" bestFit="1" customWidth="1"/>
    <col min="14609" max="14848" width="9.109375" style="180"/>
    <col min="14849" max="14849" width="9.5546875" style="180" bestFit="1" customWidth="1"/>
    <col min="14850" max="14850" width="46.109375" style="180" bestFit="1" customWidth="1"/>
    <col min="14851" max="14851" width="15.44140625" style="180" bestFit="1" customWidth="1"/>
    <col min="14852" max="14852" width="20.5546875" style="180" customWidth="1"/>
    <col min="14853" max="14853" width="21" style="180" bestFit="1" customWidth="1"/>
    <col min="14854" max="14854" width="6.109375" style="180" bestFit="1" customWidth="1"/>
    <col min="14855" max="14855" width="22.88671875" style="180" customWidth="1"/>
    <col min="14856" max="14856" width="23.5546875" style="180" customWidth="1"/>
    <col min="14857" max="14857" width="26.88671875" style="180" customWidth="1"/>
    <col min="14858" max="14858" width="19" style="180" customWidth="1"/>
    <col min="14859" max="14859" width="19.88671875" style="180" bestFit="1" customWidth="1"/>
    <col min="14860" max="14860" width="14.44140625" style="180" customWidth="1"/>
    <col min="14861" max="14862" width="24.88671875" style="180" bestFit="1" customWidth="1"/>
    <col min="14863" max="14863" width="24.44140625" style="180" bestFit="1" customWidth="1"/>
    <col min="14864" max="14864" width="24.88671875" style="180" bestFit="1" customWidth="1"/>
    <col min="14865" max="15104" width="9.109375" style="180"/>
    <col min="15105" max="15105" width="9.5546875" style="180" bestFit="1" customWidth="1"/>
    <col min="15106" max="15106" width="46.109375" style="180" bestFit="1" customWidth="1"/>
    <col min="15107" max="15107" width="15.44140625" style="180" bestFit="1" customWidth="1"/>
    <col min="15108" max="15108" width="20.5546875" style="180" customWidth="1"/>
    <col min="15109" max="15109" width="21" style="180" bestFit="1" customWidth="1"/>
    <col min="15110" max="15110" width="6.109375" style="180" bestFit="1" customWidth="1"/>
    <col min="15111" max="15111" width="22.88671875" style="180" customWidth="1"/>
    <col min="15112" max="15112" width="23.5546875" style="180" customWidth="1"/>
    <col min="15113" max="15113" width="26.88671875" style="180" customWidth="1"/>
    <col min="15114" max="15114" width="19" style="180" customWidth="1"/>
    <col min="15115" max="15115" width="19.88671875" style="180" bestFit="1" customWidth="1"/>
    <col min="15116" max="15116" width="14.44140625" style="180" customWidth="1"/>
    <col min="15117" max="15118" width="24.88671875" style="180" bestFit="1" customWidth="1"/>
    <col min="15119" max="15119" width="24.44140625" style="180" bestFit="1" customWidth="1"/>
    <col min="15120" max="15120" width="24.88671875" style="180" bestFit="1" customWidth="1"/>
    <col min="15121" max="15360" width="9.109375" style="180"/>
    <col min="15361" max="15361" width="9.5546875" style="180" bestFit="1" customWidth="1"/>
    <col min="15362" max="15362" width="46.109375" style="180" bestFit="1" customWidth="1"/>
    <col min="15363" max="15363" width="15.44140625" style="180" bestFit="1" customWidth="1"/>
    <col min="15364" max="15364" width="20.5546875" style="180" customWidth="1"/>
    <col min="15365" max="15365" width="21" style="180" bestFit="1" customWidth="1"/>
    <col min="15366" max="15366" width="6.109375" style="180" bestFit="1" customWidth="1"/>
    <col min="15367" max="15367" width="22.88671875" style="180" customWidth="1"/>
    <col min="15368" max="15368" width="23.5546875" style="180" customWidth="1"/>
    <col min="15369" max="15369" width="26.88671875" style="180" customWidth="1"/>
    <col min="15370" max="15370" width="19" style="180" customWidth="1"/>
    <col min="15371" max="15371" width="19.88671875" style="180" bestFit="1" customWidth="1"/>
    <col min="15372" max="15372" width="14.44140625" style="180" customWidth="1"/>
    <col min="15373" max="15374" width="24.88671875" style="180" bestFit="1" customWidth="1"/>
    <col min="15375" max="15375" width="24.44140625" style="180" bestFit="1" customWidth="1"/>
    <col min="15376" max="15376" width="24.88671875" style="180" bestFit="1" customWidth="1"/>
    <col min="15377" max="15616" width="9.109375" style="180"/>
    <col min="15617" max="15617" width="9.5546875" style="180" bestFit="1" customWidth="1"/>
    <col min="15618" max="15618" width="46.109375" style="180" bestFit="1" customWidth="1"/>
    <col min="15619" max="15619" width="15.44140625" style="180" bestFit="1" customWidth="1"/>
    <col min="15620" max="15620" width="20.5546875" style="180" customWidth="1"/>
    <col min="15621" max="15621" width="21" style="180" bestFit="1" customWidth="1"/>
    <col min="15622" max="15622" width="6.109375" style="180" bestFit="1" customWidth="1"/>
    <col min="15623" max="15623" width="22.88671875" style="180" customWidth="1"/>
    <col min="15624" max="15624" width="23.5546875" style="180" customWidth="1"/>
    <col min="15625" max="15625" width="26.88671875" style="180" customWidth="1"/>
    <col min="15626" max="15626" width="19" style="180" customWidth="1"/>
    <col min="15627" max="15627" width="19.88671875" style="180" bestFit="1" customWidth="1"/>
    <col min="15628" max="15628" width="14.44140625" style="180" customWidth="1"/>
    <col min="15629" max="15630" width="24.88671875" style="180" bestFit="1" customWidth="1"/>
    <col min="15631" max="15631" width="24.44140625" style="180" bestFit="1" customWidth="1"/>
    <col min="15632" max="15632" width="24.88671875" style="180" bestFit="1" customWidth="1"/>
    <col min="15633" max="15872" width="9.109375" style="180"/>
    <col min="15873" max="15873" width="9.5546875" style="180" bestFit="1" customWidth="1"/>
    <col min="15874" max="15874" width="46.109375" style="180" bestFit="1" customWidth="1"/>
    <col min="15875" max="15875" width="15.44140625" style="180" bestFit="1" customWidth="1"/>
    <col min="15876" max="15876" width="20.5546875" style="180" customWidth="1"/>
    <col min="15877" max="15877" width="21" style="180" bestFit="1" customWidth="1"/>
    <col min="15878" max="15878" width="6.109375" style="180" bestFit="1" customWidth="1"/>
    <col min="15879" max="15879" width="22.88671875" style="180" customWidth="1"/>
    <col min="15880" max="15880" width="23.5546875" style="180" customWidth="1"/>
    <col min="15881" max="15881" width="26.88671875" style="180" customWidth="1"/>
    <col min="15882" max="15882" width="19" style="180" customWidth="1"/>
    <col min="15883" max="15883" width="19.88671875" style="180" bestFit="1" customWidth="1"/>
    <col min="15884" max="15884" width="14.44140625" style="180" customWidth="1"/>
    <col min="15885" max="15886" width="24.88671875" style="180" bestFit="1" customWidth="1"/>
    <col min="15887" max="15887" width="24.44140625" style="180" bestFit="1" customWidth="1"/>
    <col min="15888" max="15888" width="24.88671875" style="180" bestFit="1" customWidth="1"/>
    <col min="15889" max="16128" width="9.109375" style="180"/>
    <col min="16129" max="16129" width="9.5546875" style="180" bestFit="1" customWidth="1"/>
    <col min="16130" max="16130" width="46.109375" style="180" bestFit="1" customWidth="1"/>
    <col min="16131" max="16131" width="15.44140625" style="180" bestFit="1" customWidth="1"/>
    <col min="16132" max="16132" width="20.5546875" style="180" customWidth="1"/>
    <col min="16133" max="16133" width="21" style="180" bestFit="1" customWidth="1"/>
    <col min="16134" max="16134" width="6.109375" style="180" bestFit="1" customWidth="1"/>
    <col min="16135" max="16135" width="22.88671875" style="180" customWidth="1"/>
    <col min="16136" max="16136" width="23.5546875" style="180" customWidth="1"/>
    <col min="16137" max="16137" width="26.88671875" style="180" customWidth="1"/>
    <col min="16138" max="16138" width="19" style="180" customWidth="1"/>
    <col min="16139" max="16139" width="19.88671875" style="180" bestFit="1" customWidth="1"/>
    <col min="16140" max="16140" width="14.44140625" style="180" customWidth="1"/>
    <col min="16141" max="16142" width="24.88671875" style="180" bestFit="1" customWidth="1"/>
    <col min="16143" max="16143" width="24.44140625" style="180" bestFit="1" customWidth="1"/>
    <col min="16144" max="16144" width="24.88671875" style="180" bestFit="1" customWidth="1"/>
    <col min="16145" max="16384" width="9.1093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2"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2"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2"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2"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2"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2"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2"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2"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2"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2"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399999999999999"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399999999999999"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3.2"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3.2"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3.2"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399999999999999"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3.2" x14ac:dyDescent="0.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3.2" x14ac:dyDescent="0.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3.2" x14ac:dyDescent="0.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3.2" x14ac:dyDescent="0.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3.2" x14ac:dyDescent="0.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3.2" x14ac:dyDescent="0.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3.2" x14ac:dyDescent="0.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3.2" x14ac:dyDescent="0.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3.2" x14ac:dyDescent="0.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3.2" x14ac:dyDescent="0.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3.2" x14ac:dyDescent="0.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00000000-0004-0000-0500-000000000000}"/>
    <hyperlink ref="G152" r:id="rId2" xr:uid="{00000000-0004-0000-0500-000001000000}"/>
    <hyperlink ref="G167" r:id="rId3" xr:uid="{00000000-0004-0000-0500-000002000000}"/>
    <hyperlink ref="H167" r:id="rId4" xr:uid="{00000000-0004-0000-0500-000003000000}"/>
    <hyperlink ref="H184" r:id="rId5" xr:uid="{00000000-0004-0000-0500-000004000000}"/>
    <hyperlink ref="H60" r:id="rId6" display="info@mammal.sk; " xr:uid="{00000000-0004-0000-0500-000005000000}"/>
    <hyperlink ref="H179" r:id="rId7" xr:uid="{00000000-0004-0000-0500-000006000000}"/>
    <hyperlink ref="H88" r:id="rId8" xr:uid="{00000000-0004-0000-0500-000007000000}"/>
    <hyperlink ref="G237" r:id="rId9" xr:uid="{00000000-0004-0000-0500-000008000000}"/>
    <hyperlink ref="H237" r:id="rId10" xr:uid="{00000000-0004-0000-0500-000009000000}"/>
    <hyperlink ref="H151" r:id="rId11" xr:uid="{00000000-0004-0000-0500-00000A000000}"/>
    <hyperlink ref="H95" r:id="rId12" xr:uid="{00000000-0004-0000-0500-00000B000000}"/>
    <hyperlink ref="G227" r:id="rId13" xr:uid="{00000000-0004-0000-0500-00000C000000}"/>
    <hyperlink ref="H227" r:id="rId14" xr:uid="{00000000-0004-0000-0500-00000D000000}"/>
    <hyperlink ref="G176" r:id="rId15" xr:uid="{00000000-0004-0000-0500-00000E000000}"/>
    <hyperlink ref="H122" r:id="rId16" xr:uid="{00000000-0004-0000-0500-00000F000000}"/>
    <hyperlink ref="H110" r:id="rId17" xr:uid="{00000000-0004-0000-0500-000010000000}"/>
    <hyperlink ref="G122" r:id="rId18" xr:uid="{00000000-0004-0000-0500-000011000000}"/>
    <hyperlink ref="H166"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5" r:id="rId23" xr:uid="{00000000-0004-0000-0500-000016000000}"/>
    <hyperlink ref="G130" r:id="rId24" xr:uid="{00000000-0004-0000-0500-000017000000}"/>
    <hyperlink ref="G129" r:id="rId25" xr:uid="{00000000-0004-0000-0500-000018000000}"/>
    <hyperlink ref="H129" r:id="rId26" xr:uid="{00000000-0004-0000-0500-000019000000}"/>
    <hyperlink ref="G38" r:id="rId27" xr:uid="{00000000-0004-0000-0500-00001A000000}"/>
    <hyperlink ref="G213" r:id="rId28" xr:uid="{00000000-0004-0000-0500-00001B000000}"/>
    <hyperlink ref="H213"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5" r:id="rId37" xr:uid="{00000000-0004-0000-0500-000024000000}"/>
    <hyperlink ref="G190" r:id="rId38" xr:uid="{00000000-0004-0000-0500-000025000000}"/>
    <hyperlink ref="G217" r:id="rId39" xr:uid="{00000000-0004-0000-0500-000026000000}"/>
    <hyperlink ref="G219" r:id="rId40" xr:uid="{00000000-0004-0000-0500-000027000000}"/>
    <hyperlink ref="G220" r:id="rId41" xr:uid="{00000000-0004-0000-0500-000028000000}"/>
    <hyperlink ref="G221" r:id="rId42" xr:uid="{00000000-0004-0000-0500-000029000000}"/>
    <hyperlink ref="G228" r:id="rId43" xr:uid="{00000000-0004-0000-0500-00002A000000}"/>
    <hyperlink ref="G233" r:id="rId44" xr:uid="{00000000-0004-0000-0500-00002B000000}"/>
    <hyperlink ref="H114"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0.399999999999999"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Baláž Racing, Medveďovej 2700/21, Bratislava, 851 04</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0"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55184707</v>
      </c>
      <c r="E18" s="147" t="s">
        <v>1276</v>
      </c>
      <c r="F18" s="282">
        <v>421947749446</v>
      </c>
      <c r="N18" s="137" t="str">
        <f t="shared" si="0"/>
        <v xml:space="preserve">r - </v>
      </c>
      <c r="O18" s="137" t="s">
        <v>368</v>
      </c>
    </row>
    <row r="19" spans="1:16" x14ac:dyDescent="0.25">
      <c r="E19" s="147" t="s">
        <v>1277</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Baláž Racing, Medveďovej 2700/21, Bratislava, 851 04</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5">
      <c r="A14" s="139" t="s">
        <v>1267</v>
      </c>
      <c r="B14" s="385" t="s">
        <v>1285</v>
      </c>
      <c r="C14" s="386"/>
      <c r="F14" s="311"/>
      <c r="N14" s="137" t="str">
        <f t="shared" si="0"/>
        <v xml:space="preserve">n - </v>
      </c>
      <c r="O14" s="137" t="s">
        <v>364</v>
      </c>
    </row>
    <row r="15" spans="1:16" ht="34.35"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1" customHeight="1" x14ac:dyDescent="0.25">
      <c r="A17" s="139" t="s">
        <v>1273</v>
      </c>
      <c r="B17" s="142">
        <f>F9</f>
        <v>0</v>
      </c>
      <c r="C17" s="137"/>
      <c r="F17" s="388"/>
      <c r="N17" s="137" t="str">
        <f t="shared" si="0"/>
        <v xml:space="preserve">q - </v>
      </c>
      <c r="O17" s="137" t="s">
        <v>367</v>
      </c>
    </row>
    <row r="18" spans="1:16" ht="15.6" thickBot="1" x14ac:dyDescent="0.3">
      <c r="B18" s="193" t="s">
        <v>1287</v>
      </c>
      <c r="C18" s="194">
        <v>31</v>
      </c>
      <c r="N18" s="137" t="str">
        <f t="shared" si="0"/>
        <v xml:space="preserve">r - </v>
      </c>
      <c r="O18" s="137" t="s">
        <v>368</v>
      </c>
    </row>
    <row r="19" spans="1:16" x14ac:dyDescent="0.25">
      <c r="B19" s="193" t="s">
        <v>1275</v>
      </c>
      <c r="C19" s="142" t="str">
        <f>Spolu!C4</f>
        <v>55184707</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1290</v>
      </c>
    </row>
    <row r="2" spans="1:2" ht="30" customHeight="1" x14ac:dyDescent="0.25">
      <c r="A2" s="389" t="s">
        <v>1291</v>
      </c>
      <c r="B2" s="389"/>
    </row>
    <row r="3" spans="1:2"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Michal Baláž</cp:lastModifiedBy>
  <cp:revision/>
  <cp:lastPrinted>2025-01-23T13:30:36Z</cp:lastPrinted>
  <dcterms:created xsi:type="dcterms:W3CDTF">2017-02-20T06:20:12Z</dcterms:created>
  <dcterms:modified xsi:type="dcterms:W3CDTF">2026-05-04T05:59:07Z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