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I:\AGENDA_2026\ORP\SPOLOCNY_ORP\CVČ dotácia zúčtovanie\"/>
    </mc:Choice>
  </mc:AlternateContent>
  <xr:revisionPtr revIDLastSave="0" documentId="13_ncr:1_{929D0DC6-0D86-4129-B132-E54072D629D5}"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<sst xmlns="http://schemas.openxmlformats.org/spreadsheetml/2006/main" count="6562" uniqueCount="3017">
  <si>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</si>
  <si>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</si>
  <si>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</si>
  <si>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</si>
  <si>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</si>
  <si>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</si>
  <si>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</si>
  <si>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</si>
  <si>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</si>
  <si>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</si>
  <si>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</si>
  <si>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</si>
  <si>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</si>
  <si>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</si>
  <si>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</si>
  <si>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</si>
  <si>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</si>
  <si>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</si>
  <si>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</si>
  <si>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</si>
  <si>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</si>
  <si>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</si>
  <si>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</si>
  <si>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</si>
  <si>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</si>
  <si>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</si>
  <si>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</si>
  <si>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</si>
  <si>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</si>
  <si>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</si>
  <si>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</si>
  <si>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</si>
  <si>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</si>
  <si>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</si>
  <si>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</si>
  <si>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</si>
  <si>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</si>
  <si>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</si>
  <si>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</si>
  <si>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</si>
  <si>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</si>
  <si>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</si>
  <si>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</si>
  <si>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</si>
  <si>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</si>
  <si>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</si>
  <si>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</si>
  <si>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</si>
  <si>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</si>
  <si>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</si>
  <si>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</si>
  <si>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</si>
  <si>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</si>
  <si>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</si>
  <si>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</si>
  <si>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</si>
  <si>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</si>
  <si>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</si>
  <si>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</si>
  <si>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</si>
  <si>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</si>
  <si>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</si>
  <si>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</si>
  <si>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</si>
  <si>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</si>
  <si>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</si>
  <si>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</si>
  <si>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</si>
  <si>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</si>
  <si>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</si>
  <si>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</si>
  <si>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</si>
  <si>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</si>
  <si>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</si>
  <si>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</si>
  <si>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</si>
  <si>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</si>
  <si>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</si>
  <si>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</si>
  <si>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</si>
  <si>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</si>
  <si>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</si>
  <si>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</si>
  <si>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</si>
  <si>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</si>
  <si>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</si>
  <si>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</si>
  <si>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</si>
  <si>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</si>
  <si>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</si>
  <si>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</si>
  <si>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</si>
  <si>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</si>
  <si>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</si>
  <si>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</si>
  <si>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</si>
  <si>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</si>
  <si>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</si>
  <si>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</si>
  <si>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</si>
  <si>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</si>
  <si>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</si>
  <si>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</si>
  <si>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</si>
  <si>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</si>
  <si>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</si>
  <si>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</si>
  <si>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</si>
  <si>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</si>
  <si>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</si>
  <si>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</si>
  <si>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</si>
  <si>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</si>
  <si>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</si>
  <si>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</si>
  <si>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</si>
  <si>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</si>
  <si>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</si>
  <si>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</si>
  <si>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</si>
  <si>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</si>
  <si>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</si>
  <si>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</si>
  <si>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</si>
  <si>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</si>
  <si>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</si>
  <si>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</si>
  <si>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</si>
  <si>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</si>
  <si>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</si>
  <si>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</si>
  <si>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</si>
  <si>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</si>
  <si>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</si>
  <si>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</si>
  <si>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</si>
  <si>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</si>
  <si>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</si>
  <si>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</si>
  <si>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</si>
  <si>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</si>
  <si>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</si>
  <si>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</si>
  <si>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</si>
  <si>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</si>
  <si>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</si>
  <si>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</si>
  <si>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</si>
  <si>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</si>
  <si>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</si>
  <si>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</si>
  <si>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</si>
  <si>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</si>
  <si>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</si>
  <si>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</si>
  <si>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</si>
  <si>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</si>
  <si>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</si>
  <si>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</si>
  <si>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</si>
  <si>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</si>
  <si>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</si>
  <si>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</si>
  <si>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</si>
  <si>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</si>
  <si>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</si>
  <si>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</si>
  <si>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</si>
  <si>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</si>
  <si>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</si>
  <si>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</si>
  <si>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</si>
  <si>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</si>
  <si>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</si>
  <si>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</si>
  <si>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</si>
  <si>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</si>
  <si>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</si>
  <si>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</si>
  <si>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</si>
  <si>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</si>
  <si>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</si>
  <si>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</si>
  <si>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</si>
  <si>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</si>
  <si>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</si>
  <si>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</si>
  <si>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</si>
  <si>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</si>
  <si>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</si>
  <si>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</si>
  <si>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</si>
  <si>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</si>
  <si>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</si>
  <si>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</si>
  <si>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</si>
  <si>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</si>
  <si>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</si>
  <si>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</si>
  <si>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</si>
  <si>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</si>
  <si>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</si>
  <si>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</si>
  <si>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</si>
  <si>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</si>
  <si>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</si>
  <si>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</si>
  <si>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</si>
  <si>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</si>
  <si>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</si>
  <si>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</si>
  <si>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</si>
  <si>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</si>
  <si>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</si>
  <si>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</si>
  <si>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</si>
  <si>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</si>
  <si>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</si>
  <si>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</si>
  <si>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</si>
  <si>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</si>
  <si>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</si>
  <si>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</si>
  <si>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</si>
  <si>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</si>
  <si>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</si>
  <si>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</si>
  <si>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</si>
  <si>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</si>
  <si>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</si>
  <si>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</si>
  <si>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</si>
  <si>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</si>
  <si>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</si>
  <si>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</si>
  <si>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</si>
  <si>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</si>
  <si>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</si>
  <si>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</si>
  <si>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</si>
  <si>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</si>
  <si>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</si>
  <si>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</si>
  <si>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</si>
  <si>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</si>
  <si>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</si>
  <si>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</si>
  <si>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</si>
  <si>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</si>
  <si>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</si>
  <si>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</si>
  <si>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</si>
  <si>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</si>
  <si>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</si>
  <si>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</si>
  <si>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</si>
  <si>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</si>
  <si>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</si>
  <si>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</si>
  <si>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</si>
  <si>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</si>
  <si>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</si>
  <si>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</si>
  <si>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</si>
  <si>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</si>
  <si>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</si>
  <si>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</si>
  <si>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</si>
  <si>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</si>
  <si>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</si>
  <si>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</si>
  <si>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</si>
  <si>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</si>
  <si>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</si>
  <si>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</si>
  <si>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</si>
  <si>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</si>
  <si>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</si>
  <si>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</si>
  <si>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</si>
  <si>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</si>
  <si>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</si>
  <si>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</si>
  <si>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</si>
  <si>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</si>
  <si>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</si>
  <si>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</si>
  <si>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</si>
  <si>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</si>
  <si>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</si>
  <si>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</si>
  <si>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</si>
  <si>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</si>
  <si>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</si>
  <si>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</si>
  <si>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</si>
  <si>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</si>
  <si>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</si>
  <si>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</si>
  <si>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</si>
  <si>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</si>
  <si>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</si>
  <si>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</si>
  <si>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</si>
  <si>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</si>
  <si>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</si>
  <si>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</si>
  <si>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</si>
  <si>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</si>
  <si>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</si>
  <si>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</si>
  <si>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</si>
  <si>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</si>
  <si>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</si>
  <si>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</si>
  <si>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</si>
  <si>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</si>
  <si>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</si>
  <si>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</si>
  <si>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</si>
  <si>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</si>
  <si>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</si>
  <si>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</si>
  <si>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</si>
  <si>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</si>
  <si>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</si>
  <si>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</si>
  <si>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</si>
  <si>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</si>
  <si>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</si>
  <si>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</si>
  <si>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</si>
  <si>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</si>
  <si>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</si>
  <si>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</si>
  <si>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</si>
  <si>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</si>
  <si>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</si>
  <si>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</si>
  <si>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</si>
  <si>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</si>
  <si>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</si>
  <si>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</si>
  <si>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</si>
  <si>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</si>
  <si>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</si>
  <si>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</si>
  <si>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</si>
  <si>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</si>
  <si>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</si>
  <si>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</si>
  <si>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</si>
  <si>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</si>
  <si>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</si>
  <si>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</si>
  <si>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</si>
  <si>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</si>
  <si>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</si>
  <si>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</si>
  <si>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</si>
  <si>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</si>
  <si>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</si>
  <si>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</si>
  <si>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</si>
  <si>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</si>
  <si>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</si>
  <si>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</si>
  <si>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</si>
  <si>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</si>
  <si>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</si>
  <si>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</si>
  <si>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</si>
  <si>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</si>
  <si>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</si>
  <si>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</si>
  <si>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</si>
  <si>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</si>
  <si>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</si>
  <si>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</si>
  <si>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</si>
  <si>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</si>
  <si>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</si>
  <si>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</si>
  <si>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</si>
  <si>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</si>
  <si>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</si>
  <si>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</si>
  <si>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</si>
  <si>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</si>
  <si>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</si>
  <si>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</si>
  <si>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</si>
  <si>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</si>
  <si>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</si>
  <si>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</si>
  <si>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</si>
  <si>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</si>
  <si>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</si>
  <si>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</si>
  <si>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</si>
  <si>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</si>
  <si>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</si>
  <si>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</si>
  <si>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</si>
  <si>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</si>
  <si>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</si>
  <si>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</si>
  <si>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</si>
  <si>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</si>
  <si>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</si>
  <si>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</si>
  <si>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</si>
  <si>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</si>
  <si>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</si>
  <si>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</si>
  <si>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</si>
  <si>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</si>
  <si>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</si>
  <si>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</si>
  <si>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</si>
  <si>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</si>
  <si>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</si>
  <si>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</si>
  <si>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</si>
  <si>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</si>
  <si>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</si>
  <si>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</si>
  <si>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</si>
  <si>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</si>
  <si>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</si>
  <si>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</si>
  <si>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</si>
  <si>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</si>
  <si>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</si>
  <si>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</si>
  <si>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</si>
  <si>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</si>
  <si>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</si>
  <si>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</si>
  <si>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</si>
  <si>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</si>
  <si>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</si>
  <si>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</si>
  <si>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</si>
  <si>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</si>
  <si>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</si>
  <si>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</si>
  <si>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</si>
  <si>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</si>
  <si>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</si>
  <si>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</si>
  <si>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</si>
  <si>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</si>
  <si>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</si>
  <si>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</si>
  <si>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</si>
  <si>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</si>
  <si>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</si>
  <si>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</si>
  <si>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</si>
  <si>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</si>
  <si>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</si>
  <si>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</si>
  <si>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</si>
  <si>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</si>
  <si>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</si>
  <si>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</si>
  <si>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</si>
  <si>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</si>
  <si>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</si>
  <si>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</si>
  <si>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</si>
  <si>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</si>
  <si>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</si>
  <si>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</si>
  <si>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</si>
  <si>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</si>
  <si>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</si>
  <si>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</si>
  <si>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</si>
  <si>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</si>
  <si>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</si>
  <si>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</si>
  <si>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</si>
  <si>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</si>
  <si>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</si>
  <si>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</si>
  <si>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</si>
  <si>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</si>
  <si>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</si>
  <si>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</si>
  <si>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</si>
  <si>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</si>
  <si>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</si>
  <si>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</si>
  <si>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</si>
  <si>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</si>
  <si>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</si>
  <si>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</si>
  <si>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</si>
  <si>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</si>
  <si>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</si>
  <si>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</si>
  <si>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</si>
  <si>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</si>
  <si>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</si>
  <si>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</si>
  <si>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</si>
  <si>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</si>
  <si>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</si>
  <si>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</si>
  <si>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</si>
  <si>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</si>
  <si>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</si>
  <si>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</si>
  <si>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</si>
  <si>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</si>
  <si>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</si>
  <si>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</si>
  <si>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</si>
  <si>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</si>
  <si>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</si>
  <si>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</si>
  <si>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</si>
  <si>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</si>
  <si>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</si>
  <si>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</si>
  <si>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</si>
  <si>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</si>
  <si>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</si>
  <si>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</si>
  <si>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</si>
  <si>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</si>
  <si>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</si>
  <si>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</si>
  <si>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</si>
  <si>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</si>
  <si>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</si>
  <si>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</si>
  <si>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</si>
  <si>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</si>
  <si>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</si>
  <si>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</si>
  <si>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</si>
  <si>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</si>
  <si>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</si>
  <si>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</si>
  <si>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</si>
  <si>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</si>
  <si>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</si>
  <si>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</si>
  <si>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</si>
  <si>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</si>
  <si>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</si>
  <si>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</si>
  <si>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</si>
  <si>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</si>
  <si>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</si>
  <si>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</si>
  <si>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</si>
  <si>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</si>
  <si>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</si>
  <si>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</si>
  <si>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</si>
  <si>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</si>
  <si>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</si>
  <si>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</si>
  <si>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</si>
  <si>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</si>
  <si>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</si>
  <si>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</si>
  <si>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</si>
  <si>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</si>
  <si>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</si>
  <si>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</si>
  <si>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</si>
  <si>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</si>
  <si>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</si>
  <si>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</si>
  <si>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</si>
  <si>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</si>
  <si>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</si>
  <si>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</si>
  <si>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</si>
  <si>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</si>
  <si>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</si>
  <si>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</si>
  <si>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</si>
  <si>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</si>
  <si>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</si>
  <si>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</si>
  <si>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</si>
  <si>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</si>
  <si>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</si>
  <si>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</si>
  <si>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</si>
  <si>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</si>
  <si>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</si>
  <si>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</si>
  <si>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</si>
  <si>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</si>
  <si>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</si>
  <si>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</si>
  <si>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</si>
  <si>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</si>
  <si>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</si>
  <si>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</si>
  <si>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</si>
  <si>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</si>
  <si>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</si>
  <si>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</si>
  <si>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</si>
  <si>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</si>
  <si>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</si>
  <si>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</si>
  <si>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</si>
  <si>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</si>
  <si>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</si>
  <si>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</si>
  <si>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</si>
  <si>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</si>
  <si>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</si>
  <si>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</si>
  <si>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</si>
  <si>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</si>
  <si>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</si>
  <si>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</si>
  <si>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</si>
  <si>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</si>
  <si>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</si>
  <si>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</si>
  <si>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</si>
  <si>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</si>
  <si>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</si>
  <si>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</si>
  <si>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</si>
  <si>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</si>
  <si>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</si>
  <si>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</si>
  <si>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</si>
  <si>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</si>
  <si>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</si>
  <si>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</si>
  <si>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</si>
  <si>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</si>
  <si>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</si>
  <si>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</si>
  <si>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</si>
  <si>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</si>
  <si>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</si>
  <si>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</si>
  <si>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</si>
  <si>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</si>
  <si>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</si>
  <si>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</si>
  <si>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</si>
  <si>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</si>
  <si>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</si>
  <si>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</si>
  <si>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</si>
  <si>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</si>
  <si>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</si>
  <si>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</si>
  <si>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</si>
  <si>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</si>
  <si>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</si>
  <si>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</si>
  <si>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</si>
  <si>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</si>
  <si>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</si>
  <si>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</si>
  <si>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</si>
  <si>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</si>
  <si>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</si>
  <si>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</si>
  <si>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</si>
  <si>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</si>
  <si>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</si>
  <si>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</si>
  <si>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</si>
  <si>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</si>
  <si>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</si>
  <si>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</si>
  <si>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</si>
  <si>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</si>
  <si>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</si>
  <si>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</si>
  <si>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</si>
  <si>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</si>
  <si>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</si>
  <si>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</si>
  <si>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</si>
  <si>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</si>
  <si>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</si>
  <si>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</si>
  <si>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</si>
  <si>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</si>
  <si>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</si>
  <si>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</si>
  <si>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</si>
  <si>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</si>
  <si>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</si>
  <si>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</si>
  <si>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</si>
  <si>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</si>
  <si>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</si>
  <si>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</si>
  <si>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</si>
  <si>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</si>
  <si>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</si>
  <si>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</si>
  <si>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</si>
  <si>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</si>
  <si>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</si>
  <si>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</si>
  <si>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</si>
  <si>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</si>
  <si>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</si>
  <si>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</si>
  <si>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</si>
  <si>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</si>
  <si>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</si>
  <si>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</si>
  <si>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</si>
  <si>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</si>
  <si>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</si>
  <si>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</si>
  <si>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</si>
  <si>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</si>
  <si>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</si>
  <si>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</si>
  <si>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</si>
  <si>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</si>
  <si>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</si>
  <si>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</si>
  <si>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</si>
  <si>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</si>
  <si>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</si>
  <si>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</si>
  <si>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</si>
  <si>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</si>
  <si>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</si>
  <si>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</si>
  <si>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</si>
  <si>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</si>
  <si>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</si>
  <si>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</si>
  <si>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</si>
  <si>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</si>
  <si>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</si>
  <si>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</si>
  <si>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</si>
  <si>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</si>
  <si>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</si>
  <si>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</si>
  <si>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</si>
  <si>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</si>
  <si>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</si>
  <si>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</si>
  <si>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</si>
  <si>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</si>
  <si>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</si>
  <si>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</si>
  <si>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</si>
  <si>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</si>
  <si>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</si>
  <si>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</si>
  <si>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</si>
  <si>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</si>
  <si>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</si>
  <si>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</si>
  <si>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</si>
  <si>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</si>
  <si>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</si>
  <si>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</si>
  <si>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</si>
  <si>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</si>
  <si>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</si>
  <si>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</si>
  <si>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</si>
  <si>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</si>
  <si>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</si>
  <si>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</si>
  <si>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</si>
  <si>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</si>
  <si>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</si>
  <si>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</si>
  <si>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</si>
  <si>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</si>
  <si>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</si>
  <si>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</si>
  <si>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</si>
  <si>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</si>
  <si>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</si>
  <si>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</si>
  <si>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</si>
  <si>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</si>
  <si>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</si>
  <si>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</si>
  <si>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</si>
  <si>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</si>
  <si>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</si>
  <si>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</si>
  <si>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</si>
  <si>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</si>
  <si>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</si>
  <si>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</si>
  <si>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</si>
  <si>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</si>
  <si>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</si>
  <si>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</si>
  <si>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</si>
  <si>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</si>
  <si>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</si>
  <si>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</si>
  <si>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</si>
  <si>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</si>
  <si>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</si>
  <si>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</si>
  <si>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</si>
  <si>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</si>
  <si>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</si>
  <si>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</si>
  <si>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</si>
  <si>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</si>
  <si>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</si>
  <si>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</si>
  <si>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</si>
  <si>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</si>
  <si>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</si>
  <si>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</si>
  <si>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</si>
  <si>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</si>
  <si>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</si>
  <si>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</si>
  <si>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</si>
  <si>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</si>
  <si>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</si>
  <si>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</si>
  <si>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</si>
  <si>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</si>
  <si>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</si>
  <si>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</si>
  <si>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</si>
  <si>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</si>
  <si>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</si>
  <si>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</si>
  <si>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</si>
  <si>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</si>
  <si>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</si>
  <si>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</si>
  <si>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</si>
  <si>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</si>
  <si>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</si>
  <si>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</si>
  <si>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</si>
  <si>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</si>
  <si>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</si>
  <si>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</si>
  <si>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</si>
  <si>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</si>
  <si>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</si>
  <si>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</si>
  <si>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</si>
  <si>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</si>
  <si>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</si>
  <si>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</si>
  <si>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</si>
  <si>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</si>
  <si>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</si>
  <si>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</si>
  <si>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</si>
  <si>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</si>
  <si>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</si>
  <si>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</si>
  <si>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</si>
  <si>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</si>
  <si>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</si>
  <si>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</si>
  <si>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</si>
  <si>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</si>
  <si>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</si>
  <si>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</si>
  <si>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</si>
  <si>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</si>
  <si>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</si>
  <si>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</si>
  <si>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</si>
  <si>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</si>
  <si>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</si>
  <si>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</si>
  <si>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</si>
  <si>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</si>
  <si>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</si>
  <si>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</si>
  <si>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</si>
  <si>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</si>
  <si>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</si>
  <si>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</si>
  <si>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</si>
  <si>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</si>
  <si>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</si>
  <si>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</si>
  <si>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</si>
  <si>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</si>
  <si>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</si>
  <si>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</si>
  <si>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</si>
  <si>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</si>
  <si>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</si>
  <si>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</si>
  <si>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</si>
  <si>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</si>
  <si>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</si>
  <si>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</si>
  <si>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</si>
  <si>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</si>
  <si>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</si>
  <si>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</si>
  <si>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</si>
  <si>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</si>
  <si>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</si>
  <si>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</si>
  <si>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</si>
  <si>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</si>
  <si>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</si>
  <si>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</si>
  <si>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</si>
  <si>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</si>
  <si>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</si>
  <si>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</si>
  <si>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</si>
  <si>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</si>
  <si>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</si>
  <si>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</si>
  <si>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</si>
  <si>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</si>
  <si>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</si>
  <si>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</si>
  <si>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</si>
  <si>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</si>
  <si>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</si>
  <si>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</si>
  <si>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</si>
  <si>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</si>
  <si>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</si>
  <si>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</si>
  <si>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</si>
  <si>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</si>
  <si>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</si>
  <si>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</si>
  <si>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</si>
  <si>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</si>
  <si>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</si>
  <si>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</si>
  <si>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</si>
  <si>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</si>
  <si>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</si>
  <si>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</si>
  <si>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</si>
  <si>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</si>
  <si>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</si>
  <si>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</si>
  <si>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</si>
  <si>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</si>
  <si>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</si>
  <si>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</si>
  <si>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</si>
  <si>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</si>
  <si>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</si>
  <si>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</si>
  <si>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</si>
  <si>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</si>
  <si>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</si>
  <si>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</si>
  <si>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</si>
  <si>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</si>
  <si>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</si>
  <si>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</si>
  <si>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</si>
  <si>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</si>
  <si>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</si>
  <si>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</si>
  <si>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</si>
  <si>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</si>
  <si>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</si>
  <si>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</si>
  <si>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</si>
  <si>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</si>
  <si>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</si>
  <si>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</si>
  <si>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</si>
  <si>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</si>
  <si>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</si>
  <si>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</si>
  <si>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</si>
  <si>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</si>
  <si>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</si>
  <si>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</si>
  <si>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</si>
  <si>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</si>
  <si>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</si>
  <si>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</si>
  <si>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</si>
  <si>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</si>
  <si>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</si>
  <si>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</si>
  <si>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</si>
  <si>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</si>
  <si>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</si>
  <si>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</si>
  <si>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</si>
  <si>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</si>
  <si>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</si>
  <si>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</si>
  <si>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</si>
  <si>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</si>
  <si>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</si>
  <si>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</si>
  <si>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</si>
  <si>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</si>
  <si>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</si>
  <si>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</si>
  <si>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</si>
  <si>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</si>
  <si>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</si>
  <si>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</si>
  <si>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</si>
  <si>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</si>
  <si>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</si>
  <si>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</si>
  <si>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</si>
  <si>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</si>
  <si>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</si>
  <si>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</si>
  <si>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</si>
  <si>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</si>
  <si>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</si>
  <si>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</si>
  <si>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</si>
  <si>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</si>
  <si>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</si>
  <si>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</si>
  <si>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</si>
  <si>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</si>
  <si>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</si>
  <si>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</si>
  <si>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</si>
  <si>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</si>
  <si>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</si>
  <si>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</si>
  <si>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</si>
  <si>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</si>
  <si>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</si>
  <si>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</si>
  <si>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</si>
  <si>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</si>
  <si>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</si>
  <si>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</si>
  <si>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</si>
  <si>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</si>
  <si>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</si>
  <si>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</si>
  <si>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</si>
  <si>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</si>
  <si>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</si>
  <si>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</si>
  <si>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</si>
  <si>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</si>
  <si>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</si>
  <si>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</si>
  <si>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</si>
  <si>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</si>
  <si>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</si>
  <si>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</si>
  <si>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</si>
  <si>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</si>
  <si>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</si>
  <si>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</si>
  <si>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</si>
  <si>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</si>
  <si>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</si>
  <si>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</si>
  <si>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</si>
  <si>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</si>
  <si>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</si>
  <si>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</si>
  <si>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</si>
  <si>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</si>
  <si>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</si>
  <si>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</si>
  <si>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</si>
  <si>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</si>
  <si>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</si>
  <si>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</si>
  <si>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</si>
  <si>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</si>
  <si>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</si>
  <si>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</si>
  <si>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</si>
  <si>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</si>
  <si>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</si>
  <si>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</si>
  <si>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</si>
  <si>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</si>
  <si>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</si>
  <si>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</si>
  <si>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</si>
  <si>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</si>
  <si>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</si>
  <si>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</si>
  <si>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</si>
  <si>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</si>
  <si>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</si>
  <si>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</si>
  <si>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</si>
  <si>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</si>
  <si>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</si>
  <si>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</si>
  <si>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</si>
  <si>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</si>
  <si>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</si>
  <si>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</si>
  <si>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</si>
  <si>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</si>
  <si>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</si>
  <si>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</si>
  <si>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</si>
  <si>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</si>
  <si>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</si>
  <si>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</si>
  <si>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</si>
  <si>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</si>
  <si>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</si>
  <si>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</si>
  <si>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</si>
  <si>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</si>
  <si>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</si>
  <si>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</si>
  <si>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</si>
  <si>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</si>
  <si>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</si>
  <si>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</si>
  <si>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</si>
  <si>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</si>
  <si>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</si>
  <si>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</si>
  <si>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</si>
  <si>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</si>
  <si>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</si>
  <si>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</si>
  <si>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</si>
  <si>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</si>
  <si>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</si>
  <si>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</si>
  <si>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</si>
  <si>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</si>
  <si>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</si>
  <si>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</si>
  <si>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</si>
  <si>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</si>
  <si>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</si>
  <si>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</si>
  <si>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</si>
  <si>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</si>
  <si>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</si>
  <si>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</si>
  <si>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</si>
  <si>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</si>
  <si>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</si>
  <si>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</si>
  <si>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</si>
  <si>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</si>
  <si>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</si>
  <si>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</si>
  <si>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</si>
  <si>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</si>
  <si>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</si>
  <si>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</si>
  <si>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</si>
  <si>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</si>
  <si>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</si>
  <si>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</si>
  <si>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</si>
  <si>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</si>
  <si>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</si>
  <si>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</si>
  <si>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</si>
  <si>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</si>
  <si>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</si>
  <si>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</si>
  <si>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</si>
  <si>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</si>
  <si>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</si>
  <si>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</si>
  <si>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</si>
  <si>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</si>
  <si>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</si>
  <si>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</si>
  <si>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</si>
  <si>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</si>
  <si>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</si>
  <si>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</si>
  <si>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</si>
  <si>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</si>
  <si>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</si>
  <si>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</si>
  <si>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</si>
  <si>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</si>
  <si>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</si>
  <si>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</si>
  <si>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</si>
  <si>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</si>
  <si>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</si>
  <si>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</si>
  <si>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</si>
  <si>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</si>
  <si>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</si>
  <si>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</si>
  <si>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</si>
  <si>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</si>
  <si>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</si>
  <si>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</si>
  <si>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</si>
  <si>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</si>
  <si>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</si>
  <si>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</si>
  <si>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</si>
  <si>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</si>
  <si>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</si>
  <si>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</si>
  <si>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</si>
  <si>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</si>
  <si>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</si>
  <si>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</si>
  <si>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</si>
  <si>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</si>
  <si>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</si>
  <si>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</si>
  <si>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</si>
  <si>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</si>
  <si>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</si>
  <si>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</si>
  <si>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</si>
  <si>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</si>
  <si>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</si>
  <si>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</si>
  <si>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</si>
  <si>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</si>
  <si>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</si>
  <si>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</si>
  <si>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</si>
  <si>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</si>
  <si>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</si>
  <si>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</si>
  <si>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</si>
  <si>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</si>
  <si>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</si>
  <si>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</si>
  <si>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</si>
  <si>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</si>
  <si>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</si>
  <si>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</si>
  <si>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</si>
  <si>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</si>
  <si>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</si>
  <si>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</si>
  <si>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</si>
  <si>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</si>
  <si>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</si>
  <si>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</si>
  <si>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</si>
  <si>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</si>
  <si>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</si>
  <si>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</si>
  <si>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</si>
  <si>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</si>
  <si>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</si>
  <si>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</si>
  <si>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</si>
  <si>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</si>
  <si>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</si>
  <si>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</si>
  <si>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</si>
  <si>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</si>
  <si>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</si>
  <si>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</si>
  <si>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</si>
  <si>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</si>
  <si>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</si>
  <si>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</si>
  <si>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</si>
  <si>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</si>
  <si>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</si>
  <si>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</si>
  <si>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</si>
  <si>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</si>
  <si>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</si>
  <si>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</si>
  <si>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</si>
  <si>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</si>
  <si>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</si>
  <si>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</si>
  <si>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</si>
  <si>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</si>
  <si>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</si>
  <si>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</si>
  <si>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</si>
  <si>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</si>
  <si>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</si>
  <si>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</si>
  <si>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</si>
  <si>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</si>
  <si>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</si>
  <si>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</si>
  <si>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</si>
  <si>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</si>
  <si>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</si>
  <si>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</si>
  <si>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</si>
  <si>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</si>
  <si>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</si>
  <si>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</si>
  <si>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</si>
  <si>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</si>
  <si>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</si>
  <si>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</si>
  <si>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</si>
  <si>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</si>
  <si>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</si>
  <si>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</si>
  <si>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</si>
  <si>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</si>
  <si>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</si>
  <si>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</si>
  <si>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</si>
  <si>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</si>
  <si>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</si>
  <si>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</si>
  <si>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</si>
  <si>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</si>
  <si>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</si>
  <si>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</si>
  <si>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</si>
  <si>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</si>
  <si>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</si>
  <si>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</si>
  <si>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</si>
  <si>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</si>
  <si>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</si>
  <si>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</si>
  <si>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</si>
  <si>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</si>
  <si>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</si>
  <si>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</si>
  <si>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</si>
  <si>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</si>
  <si>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</si>
  <si>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</si>
  <si>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</si>
  <si>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</si>
  <si>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</si>
  <si>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</si>
  <si>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</si>
  <si>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</si>
  <si>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</si>
  <si>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</si>
  <si>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</si>
  <si>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</si>
  <si>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</si>
  <si>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</si>
  <si>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</si>
  <si>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</si>
  <si>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</si>
  <si>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</si>
  <si>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</si>
  <si>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</si>
  <si>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</si>
  <si>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</si>
  <si>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</si>
  <si>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</si>
  <si>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</si>
  <si>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</si>
  <si>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</si>
  <si>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</si>
  <si>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</si>
  <si>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</si>
  <si>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</si>
  <si>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</si>
  <si>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</si>
  <si>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</si>
  <si>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</si>
  <si>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</si>
  <si>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</si>
  <si>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</si>
  <si>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</si>
  <si>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</si>
  <si>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</si>
  <si>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</si>
  <si>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</si>
  <si>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</si>
  <si>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</si>
  <si>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</si>
  <si>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</si>
  <si>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</si>
  <si>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</si>
  <si>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</si>
  <si>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</si>
  <si>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</si>
  <si>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</si>
  <si>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</si>
  <si>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</si>
  <si>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</si>
  <si>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</si>
  <si>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</si>
  <si>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</si>
  <si>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</si>
  <si>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</si>
  <si>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</si>
  <si>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</si>
  <si>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</si>
  <si>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</si>
  <si>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</si>
  <si>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</si>
  <si>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</si>
  <si>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</si>
  <si>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</si>
  <si>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</si>
  <si>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</si>
  <si>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</si>
  <si>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</si>
  <si>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</si>
  <si>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</si>
  <si>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</si>
  <si>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</si>
  <si>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</si>
  <si>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</si>
  <si>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</si>
  <si>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</si>
  <si>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</si>
  <si>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</si>
  <si>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</si>
  <si>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</si>
  <si>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</si>
  <si>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</si>
  <si>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</si>
  <si>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</si>
  <si>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</si>
  <si>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</si>
  <si>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</si>
  <si>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</si>
  <si>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</si>
  <si>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</si>
  <si>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</si>
  <si>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</si>
  <si>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</si>
  <si>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</si>
  <si>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</si>
  <si>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</si>
  <si>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</si>
  <si>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</si>
  <si>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</si>
  <si>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</si>
  <si>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</si>
  <si>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</si>
  <si>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</si>
  <si>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</si>
  <si>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</si>
  <si>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</si>
  <si>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</si>
  <si>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</si>
  <si>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</si>
  <si>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</si>
  <si>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</si>
  <si>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</si>
  <si>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</si>
  <si>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</si>
  <si>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</si>
  <si>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</si>
  <si>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</si>
  <si>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</si>
  <si>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</si>
  <si>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</si>
  <si>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</si>
  <si>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</si>
  <si>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</si>
  <si>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</si>
  <si>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</si>
  <si>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</si>
  <si>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</si>
  <si>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</si>
  <si>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</si>
  <si>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</si>
  <si>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</si>
  <si>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</si>
  <si>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</si>
  <si>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</si>
  <si>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</si>
  <si>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</si>
  <si>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</si>
  <si>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</si>
  <si>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</si>
  <si>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</si>
  <si>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</si>
  <si>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</si>
  <si>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</si>
  <si>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</si>
  <si>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</si>
  <si>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</si>
  <si>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</si>
  <si>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</si>
  <si>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</si>
  <si>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</si>
  <si>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</si>
  <si>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</si>
  <si>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</si>
  <si>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</si>
  <si>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</si>
  <si>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</si>
  <si>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</si>
  <si>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</si>
  <si>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</si>
  <si>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</si>
  <si>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</si>
  <si>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</si>
  <si>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</si>
  <si>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</si>
  <si>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</si>
  <si>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</si>
  <si>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</si>
  <si>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</si>
  <si>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</si>
  <si>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</si>
  <si>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</si>
  <si>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</si>
  <si>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</si>
  <si>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</si>
  <si>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</si>
  <si>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</si>
  <si>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</si>
  <si>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</si>
  <si>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</si>
  <si>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</si>
  <si>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</si>
  <si>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</si>
  <si>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</si>
  <si>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</si>
  <si>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</si>
  <si>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</si>
  <si>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</si>
  <si>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</si>
  <si>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</si>
  <si>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</si>
  <si>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</si>
  <si>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</si>
  <si>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</si>
  <si>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</si>
  <si>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</si>
  <si>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</si>
  <si>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</si>
  <si>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</si>
  <si>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</si>
  <si>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</si>
  <si>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</si>
  <si>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</si>
  <si>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</si>
  <si>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</si>
  <si>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</si>
  <si>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</si>
  <si>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</si>
  <si>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</si>
  <si>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</si>
  <si>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</si>
  <si>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</si>
  <si>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</si>
  <si>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</si>
  <si>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</si>
  <si>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</si>
  <si>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</si>
  <si>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</si>
  <si>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</si>
  <si>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</si>
  <si>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</si>
  <si>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</si>
  <si>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</si>
  <si>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</si>
  <si>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</si>
  <si>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</si>
  <si>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</si>
  <si>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</si>
  <si>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</si>
  <si>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</si>
  <si>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</si>
  <si>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</si>
  <si>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</si>
  <si>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</si>
  <si>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</si>
  <si>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</si>
  <si>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</si>
  <si>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</si>
  <si>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</si>
  <si>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</si>
  <si>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</si>
  <si>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</si>
  <si>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</si>
  <si>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</si>
  <si>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</si>
  <si>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</si>
  <si>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</si>
  <si>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</si>
  <si>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</si>
  <si>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</si>
  <si>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</si>
  <si>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</si>
  <si>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</si>
  <si>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</si>
  <si>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</si>
  <si>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</si>
  <si>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</si>
  <si>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</si>
  <si>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</si>
  <si>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</si>
  <si>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</si>
  <si>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</si>
  <si>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</si>
  <si>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</si>
  <si>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</si>
  <si>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</si>
  <si>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</si>
  <si>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</si>
  <si>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</si>
  <si>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</si>
  <si>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</si>
  <si>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</si>
  <si>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</si>
  <si>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</si>
  <si>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</si>
  <si>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</si>
  <si>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</si>
  <si>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</si>
  <si>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</si>
  <si>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</si>
  <si>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</si>
  <si>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</si>
  <si>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</si>
  <si>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</si>
  <si>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</si>
  <si>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</si>
  <si>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</si>
  <si>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</si>
  <si>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</si>
  <si>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</si>
  <si>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</si>
  <si>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</si>
  <si>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</si>
  <si>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</si>
  <si>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</si>
  <si>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</si>
  <si>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</si>
  <si>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</si>
  <si>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</si>
  <si>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</si>
  <si>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</si>
  <si>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</si>
  <si>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</si>
  <si>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</si>
  <si>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</si>
  <si>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</si>
  <si>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</si>
  <si>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</si>
  <si>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</si>
  <si>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</si>
  <si>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</si>
  <si>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</si>
  <si>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</si>
  <si>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</si>
  <si>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</si>
  <si>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</si>
  <si>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</si>
  <si>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</si>
  <si>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</si>
  <si>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</si>
  <si>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</si>
  <si>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</si>
  <si>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</si>
  <si>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</si>
  <si>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</si>
  <si>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</si>
  <si>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</si>
  <si>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</si>
  <si>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</si>
  <si>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</si>
  <si>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</si>
  <si>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</si>
  <si>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</si>
  <si>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</si>
  <si>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</si>
  <si>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</si>
  <si>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</si>
  <si>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</si>
  <si>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</si>
  <si>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</si>
  <si>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</si>
  <si>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</si>
  <si>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</si>
  <si>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</si>
  <si>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</si>
  <si>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</si>
  <si>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</si>
  <si>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</si>
  <si>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</si>
  <si>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</si>
  <si>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</si>
  <si>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</si>
  <si>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</si>
  <si>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</si>
  <si>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</si>
  <si>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</si>
  <si>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</si>
  <si>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</si>
  <si>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</si>
  <si>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</si>
  <si>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</si>
  <si>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</si>
  <si>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</si>
  <si>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</si>
  <si>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</si>
  <si>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</si>
  <si>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</si>
  <si>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</si>
  <si>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</si>
  <si>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</si>
  <si>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</si>
  <si>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</si>
  <si>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</si>
  <si>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</si>
  <si>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</si>
  <si>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</si>
  <si>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</si>
  <si>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</si>
  <si>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</si>
  <si>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</si>
  <si>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</si>
  <si>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</si>
  <si>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</si>
  <si>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</si>
  <si>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</si>
  <si>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</si>
  <si>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</si>
  <si>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</si>
  <si>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</si>
  <si>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</si>
  <si>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</si>
  <si>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</si>
  <si>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</si>
  <si>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</si>
  <si>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</si>
  <si>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</si>
  <si>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</si>
  <si>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</si>
  <si>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</si>
  <si>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</si>
  <si>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</si>
  <si>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</si>
  <si>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</si>
  <si>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</si>
  <si>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</si>
  <si>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</si>
  <si>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</si>
  <si>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</si>
  <si>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</si>
  <si>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</si>
  <si>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</si>
  <si>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</si>
  <si>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</si>
  <si>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</si>
  <si>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</si>
  <si>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</si>
  <si>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</si>
  <si>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</si>
  <si>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</si>
  <si>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</si>
  <si>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</si>
  <si>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</si>
  <si>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</si>
  <si>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</si>
  <si>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</si>
  <si>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</si>
  <si>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</si>
  <si>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</si>
  <si>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</si>
  <si>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</si>
  <si>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</si>
  <si>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</si>
  <si>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</si>
  <si>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</si>
  <si>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</si>
  <si>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</si>
  <si>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</si>
  <si>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</si>
  <si>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</si>
  <si>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</si>
  <si>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</si>
  <si>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</si>
  <si>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</si>
  <si>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</si>
  <si>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</si>
  <si>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</si>
  <si>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</si>
  <si>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</si>
  <si>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</si>
  <si>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</si>
  <si>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</si>
  <si>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</si>
  <si>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</si>
  <si>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</si>
  <si>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</si>
  <si>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</si>
  <si>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</si>
  <si>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</si>
  <si>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</si>
  <si>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</si>
  <si>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</si>
  <si>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</si>
  <si>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</si>
  <si>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</si>
  <si>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</si>
  <si>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</si>
  <si>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</si>
  <si>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</si>
  <si>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</si>
  <si>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</si>
  <si>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</si>
  <si>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</si>
  <si>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</si>
  <si>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</si>
  <si>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</si>
  <si>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</si>
  <si>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</si>
  <si>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</si>
  <si>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</si>
  <si>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</si>
  <si>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</si>
  <si>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</si>
  <si>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</si>
  <si>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</si>
  <si>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</si>
  <si>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</si>
  <si>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</si>
  <si>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</si>
  <si>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</si>
  <si>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</si>
  <si>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</si>
  <si>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</si>
  <si>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</si>
  <si>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</si>
  <si>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</si>
  <si>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</si>
  <si>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</si>
  <si>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</si>
  <si>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</si>
  <si>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</si>
  <si>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</si>
  <si>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</si>
  <si>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</si>
  <si>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</si>
  <si>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</si>
  <si>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</si>
  <si>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</si>
  <si>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</si>
  <si>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</si>
  <si>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</si>
  <si>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</si>
  <si>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</si>
  <si>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</si>
  <si>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</si>
  <si>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</si>
  <si>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</si>
  <si>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</si>
  <si>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</si>
  <si>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</si>
  <si>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</si>
  <si>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</si>
  <si>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</si>
  <si>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</si>
  <si>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</si>
  <si>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</si>
  <si>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</si>
  <si>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</si>
  <si>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</si>
  <si>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</si>
  <si>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</si>
  <si>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</si>
  <si>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</si>
  <si>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</si>
  <si>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</si>
  <si>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</si>
  <si>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</si>
  <si>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</si>
  <si>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</si>
  <si>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</si>
  <si>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</si>
  <si>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</si>
  <si>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</si>
  <si>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</si>
  <si>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</si>
  <si>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</si>
  <si>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</si>
  <si>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</si>
  <si>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</si>
  <si>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</si>
  <si>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</si>
  <si>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</si>
  <si>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</si>
  <si>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</si>
  <si>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</si>
  <si>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</si>
  <si>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</si>
  <si>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</si>
  <si>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</si>
  <si>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</si>
  <si>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</si>
  <si>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</si>
  <si>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</si>
  <si>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</si>
  <si>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</si>
  <si>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</si>
  <si>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</si>
  <si>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</si>
  <si>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</si>
  <si>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</si>
  <si>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</si>
  <si>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</si>
  <si>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</si>
  <si>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</si>
  <si>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</si>
  <si>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</si>
  <si>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</si>
  <si>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</si>
  <si>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</si>
  <si>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</si>
  <si>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</si>
  <si>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</si>
  <si>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</si>
  <si>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</si>
  <si>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</si>
  <si>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</si>
  <si>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</si>
  <si>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</si>
  <si>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</si>
  <si>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</si>
  <si>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</si>
  <si>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</si>
  <si>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</si>
  <si>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</si>
  <si>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</si>
  <si>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</si>
  <si>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</si>
  <si>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</si>
  <si>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</si>
  <si>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</si>
  <si>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</si>
  <si>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</si>
  <si>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</si>
  <si>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</si>
  <si>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</si>
  <si>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</si>
  <si>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</si>
  <si>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</si>
  <si>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</si>
  <si>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</si>
  <si>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</si>
  <si>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</si>
  <si>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</si>
  <si>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</si>
  <si>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</si>
  <si>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</si>
  <si>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</si>
  <si>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</si>
  <si>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</si>
  <si>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</si>
  <si>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</si>
  <si>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</si>
  <si>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</si>
  <si>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</si>
  <si>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</si>
  <si>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</si>
  <si>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</si>
  <si>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</si>
  <si>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</si>
  <si>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</si>
  <si>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</si>
  <si>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</si>
  <si>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</si>
  <si>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</si>
  <si>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</si>
  <si>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</si>
  <si>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</si>
  <si>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</si>
  <si>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</si>
  <si>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</si>
  <si>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</si>
  <si>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</si>
  <si>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</si>
  <si>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</si>
  <si>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</si>
  <si>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</si>
  <si>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</si>
  <si>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</si>
  <si>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</si>
  <si>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</si>
  <si>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</si>
  <si>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</si>
  <si>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</si>
  <si>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</si>
  <si>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</si>
  <si>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</si>
  <si>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</si>
  <si>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</si>
  <si>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</si>
  <si>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</si>
  <si>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</si>
  <si>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</si>
  <si>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</si>
  <si>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</si>
  <si>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</si>
  <si>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</si>
  <si>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</si>
  <si>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</si>
  <si>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</si>
  <si>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</si>
  <si>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</si>
  <si>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</si>
  <si>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</si>
  <si>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</si>
  <si>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</si>
  <si>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</si>
  <si>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</si>
  <si>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</si>
  <si>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</si>
  <si>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</si>
  <si>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</si>
  <si>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</si>
  <si>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</si>
  <si>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</si>
  <si>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</si>
  <si>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</si>
  <si>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</si>
  <si>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</si>
  <si>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</si>
  <si>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</si>
  <si>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</si>
  <si>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</si>
  <si>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</si>
  <si>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</si>
  <si>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</si>
  <si>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</si>
  <si>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</si>
  <si>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</si>
  <si>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</si>
  <si>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</si>
  <si>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</si>
  <si>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</si>
  <si>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</si>
  <si>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</si>
  <si>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</si>
  <si>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</si>
  <si>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</si>
  <si>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</si>
  <si>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</si>
  <si>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</si>
  <si>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</si>
  <si>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</si>
  <si>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</si>
  <si>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</si>
  <si>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</si>
  <si>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</si>
  <si>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</si>
  <si>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</si>
  <si>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</si>
  <si>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</si>
  <si>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</si>
  <si>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</si>
  <si>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</si>
  <si>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</si>
  <si>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</si>
  <si>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</si>
  <si>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</si>
  <si>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</si>
  <si>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</si>
  <si>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</si>
  <si>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</si>
  <si>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</si>
  <si>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</si>
  <si>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</si>
  <si>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</si>
  <si>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</si>
  <si>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</si>
  <si>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</si>
  <si>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</si>
  <si>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</si>
  <si>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</si>
  <si>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</si>
  <si>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</si>
  <si>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</si>
  <si>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</si>
  <si>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</si>
  <si>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</si>
  <si>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</si>
  <si>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</si>
  <si>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</si>
  <si>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</si>
  <si>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</si>
  <si>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</si>
  <si>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</si>
  <si>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</si>
  <si>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</si>
  <si>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</si>
  <si>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</si>
  <si>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</si>
  <si>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</si>
  <si>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</si>
  <si>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</si>
  <si>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</si>
  <si>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</si>
  <si>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</si>
  <si>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</si>
  <si>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</si>
  <si>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</si>
  <si>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</si>
  <si>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</si>
  <si>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</si>
  <si>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</si>
  <si>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</si>
  <si>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</si>
  <si>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</si>
  <si>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</si>
  <si>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</si>
  <si>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</si>
  <si>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</si>
  <si>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</si>
  <si>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</si>
  <si>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</si>
  <si>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</si>
  <si>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</si>
  <si>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</si>
  <si>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</si>
  <si>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</si>
  <si>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</si>
  <si>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</si>
  <si>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</si>
  <si>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</si>
  <si>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</si>
  <si>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</si>
  <si>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</si>
  <si>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</si>
  <si>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</si>
  <si>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</si>
  <si>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</si>
  <si>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</si>
  <si>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</si>
  <si>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</si>
  <si>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</si>
  <si>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</si>
  <si>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</si>
  <si>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</si>
  <si>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</si>
  <si>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</si>
  <si>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</si>
  <si>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</si>
  <si>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</si>
  <si>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</si>
  <si>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</si>
  <si>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</si>
  <si>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</si>
  <si>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</si>
  <si>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</si>
  <si>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</si>
  <si>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</si>
  <si>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</si>
  <si>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</si>
  <si>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</si>
  <si>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</si>
  <si>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</si>
  <si>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</si>
  <si>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</si>
  <si>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</si>
  <si>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</si>
  <si>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</si>
  <si>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</si>
  <si>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</si>
  <si>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</si>
  <si>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</si>
  <si>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</si>
  <si>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</si>
  <si>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</si>
  <si>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</si>
  <si>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</si>
  <si>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</si>
  <si>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</si>
  <si>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</si>
  <si>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</si>
  <si>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</si>
  <si>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</si>
  <si>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</si>
  <si>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</si>
  <si>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</si>
  <si>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</si>
  <si>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</si>
  <si>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</si>
  <si>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</si>
  <si>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</si>
  <si>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</si>
  <si>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</si>
  <si>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</si>
  <si>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</si>
  <si>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</si>
  <si>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</si>
  <si>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</si>
  <si>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</si>
  <si>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</si>
  <si>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</si>
  <si>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</si>
  <si>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</si>
  <si>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</si>
  <si>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</si>
  <si>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</si>
  <si>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</si>
  <si>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</si>
  <si>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</si>
  <si>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</si>
  <si>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</si>
  <si>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</si>
  <si>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</si>
  <si>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</si>
  <si>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</si>
  <si>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</si>
  <si>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</si>
  <si>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</si>
  <si>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</si>
  <si>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</si>
  <si>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</si>
  <si>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</si>
  <si>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</si>
  <si>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</si>
  <si>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</si>
  <si>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</si>
  <si>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</si>
  <si>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</si>
  <si>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</si>
  <si>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</si>
  <si>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</si>
  <si>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</si>
  <si>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</si>
  <si>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</si>
  <si>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</si>
  <si>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</si>
  <si>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</si>
  <si>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</si>
  <si>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</si>
  <si>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</si>
  <si>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</si>
  <si>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</si>
  <si>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</si>
  <si>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</si>
  <si>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</si>
  <si>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</si>
  <si>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</si>
  <si>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</si>
  <si>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</si>
  <si>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</si>
  <si>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</si>
  <si>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</si>
  <si>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</si>
  <si>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</si>
  <si>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</si>
  <si>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</si>
  <si>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</si>
  <si>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</si>
  <si>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</si>
  <si>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</si>
  <si>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</si>
  <si>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</si>
  <si>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</si>
  <si>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</si>
  <si>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</si>
  <si>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</si>
  <si>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</si>
  <si>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</si>
  <si>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</si>
  <si>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</si>
  <si>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</si>
  <si>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</si>
  <si>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</si>
  <si>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</si>
  <si>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</si>
  <si>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</si>
  <si>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</si>
  <si>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</si>
  <si>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</si>
  <si>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</si>
  <si>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</si>
  <si>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</si>
  <si>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</si>
  <si>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</si>
  <si>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</si>
  <si>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</si>
  <si>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</si>
  <si>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</si>
  <si>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</si>
  <si>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</si>
  <si>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</si>
  <si>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</si>
  <si>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</si>
  <si>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</si>
  <si>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</si>
  <si>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</si>
  <si>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</si>
  <si>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</si>
  <si>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</si>
  <si>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</si>
  <si>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</si>
  <si>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</si>
  <si>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</si>
  <si>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</si>
  <si>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</si>
  <si>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</si>
  <si>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</si>
  <si>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</si>
  <si>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</si>
  <si>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</si>
  <si>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</si>
  <si>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</si>
  <si>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</si>
  <si>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</si>
  <si>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</si>
  <si>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</si>
  <si>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</si>
  <si>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</si>
  <si>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</si>
  <si>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</si>
  <si>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</si>
  <si>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</si>
  <si>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</si>
  <si>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</si>
  <si>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</si>
  <si>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</si>
  <si>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</si>
  <si>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</si>
  <si>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</si>
  <si>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</si>
  <si>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</si>
  <si>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</si>
  <si>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</si>
  <si>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</si>
  <si>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</si>
  <si>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</si>
  <si>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</si>
  <si>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</si>
  <si>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</si>
  <si>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</si>
  <si>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</si>
  <si>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</si>
  <si>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</si>
  <si>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</si>
  <si>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</si>
  <si>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</si>
  <si>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</si>
  <si>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</si>
  <si>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</si>
  <si>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</si>
  <si>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</si>
  <si>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</si>
  <si>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</si>
  <si>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</si>
  <si>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</si>
  <si>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</si>
  <si>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</si>
  <si>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</si>
  <si>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</si>
  <si>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</si>
  <si>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</si>
  <si>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</si>
  <si>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</si>
  <si>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</si>
  <si>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</si>
  <si>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</si>
  <si>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</si>
  <si>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</si>
  <si>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</si>
  <si>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</si>
  <si>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</si>
  <si>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</si>
  <si>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</si>
  <si>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</si>
  <si>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</si>
  <si>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</si>
  <si>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</si>
  <si>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</si>
  <si>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</si>
  <si>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</si>
  <si>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</si>
  <si>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</si>
  <si>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</si>
  <si>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</si>
  <si>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</si>
  <si>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</si>
  <si>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</si>
  <si>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</si>
  <si>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</si>
  <si>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</si>
  <si>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</si>
  <si>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</si>
  <si>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</si>
  <si>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</si>
  <si>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</si>
  <si>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</si>
  <si>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</si>
  <si>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</si>
  <si>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</si>
  <si>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</si>
  <si>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</si>
  <si>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</si>
  <si>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</si>
  <si>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</si>
  <si>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</si>
  <si>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</si>
  <si>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</si>
  <si>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</si>
  <si>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</si>
  <si>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</si>
  <si>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</si>
  <si>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</si>
  <si>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</si>
  <si>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</si>
  <si>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</si>
  <si>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</si>
  <si>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</si>
  <si>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</si>
  <si>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</si>
  <si>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</si>
  <si>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</si>
  <si>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</si>
  <si>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</si>
  <si>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</si>
  <si>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</si>
  <si>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</si>
  <si>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</si>
  <si>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</si>
  <si>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</si>
  <si>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</si>
  <si>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</si>
  <si>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</si>
  <si>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</si>
  <si>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</si>
  <si>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</si>
  <si>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</si>
  <si>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</si>
  <si>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</si>
  <si>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</si>
  <si>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</si>
  <si>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</si>
  <si>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</si>
  <si>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</si>
  <si>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</si>
  <si>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</si>
  <si>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</si>
  <si>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</si>
  <si>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</si>
  <si>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</si>
  <si>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</si>
  <si>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</si>
  <si>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</si>
  <si>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</si>
  <si>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</si>
  <si>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</si>
  <si>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</si>
  <si>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</si>
  <si>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</si>
  <si>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</si>
  <si>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</si>
  <si>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</si>
  <si>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</si>
  <si>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</si>
  <si>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</si>
  <si>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</si>
  <si>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</si>
  <si>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</si>
  <si>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</si>
  <si>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</si>
  <si>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</si>
  <si>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</si>
  <si>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</si>
  <si>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</si>
  <si>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</si>
  <si>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</si>
  <si>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</si>
  <si>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</si>
  <si>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</si>
  <si>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</si>
  <si>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</si>
  <si>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</si>
  <si>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</si>
  <si>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</si>
  <si>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</si>
  <si>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</si>
  <si>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</si>
  <si>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</si>
  <si>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</si>
  <si>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</si>
  <si>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</si>
  <si>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</si>
  <si>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</si>
  <si>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</si>
  <si>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</si>
  <si>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</si>
  <si>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</si>
  <si>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</si>
  <si>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</si>
  <si>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</si>
  <si>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</si>
  <si>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</si>
  <si>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</si>
  <si>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</si>
  <si>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</si>
  <si>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</si>
  <si>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</si>
  <si>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</si>
  <si>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</si>
  <si>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</si>
  <si>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</si>
  <si>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</si>
  <si>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</si>
  <si>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</si>
  <si>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</si>
  <si>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</si>
  <si>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</si>
  <si>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</si>
  <si>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</si>
  <si>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</si>
  <si>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</si>
  <si>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</si>
  <si>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</si>
  <si>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</si>
  <si>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</si>
  <si>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</si>
  <si>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</si>
  <si>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</si>
  <si>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</si>
  <si>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</si>
  <si>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</si>
  <si>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</si>
  <si>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</si>
  <si>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</si>
  <si>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</si>
  <si>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</si>
  <si>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</si>
  <si>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</si>
  <si>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</si>
  <si>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</si>
  <si>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</si>
  <si>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</si>
  <si>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</si>
  <si>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</si>
  <si>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</si>
  <si>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</si>
  <si>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</si>
  <si>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</si>
  <si>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</si>
  <si>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</si>
  <si>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</si>
  <si>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</si>
  <si>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</si>
  <si>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</si>
  <si>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</si>
  <si>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</si>
  <si>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</si>
  <si>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</si>
  <si>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</si>
  <si>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</si>
  <si>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</si>
  <si>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</si>
  <si>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</si>
  <si>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</si>
  <si>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</si>
  <si>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</si>
  <si>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</si>
  <si>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</si>
  <si>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</si>
  <si>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</si>
  <si>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</si>
  <si>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</si>
  <si>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</si>
  <si>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</si>
  <si>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</si>
  <si>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</si>
  <si>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</si>
  <si>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</si>
  <si>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</si>
  <si>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</si>
  <si>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</si>
  <si>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</si>
  <si>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</si>
  <si>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</si>
  <si>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</si>
  <si>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</si>
  <si>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</si>
  <si>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</si>
  <si>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</si>
  <si>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</si>
  <si>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</si>
  <si>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</si>
  <si>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</si>
  <si>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</si>
  <si>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</si>
  <si>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</si>
  <si>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</si>
  <si>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</si>
  <si>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</si>
  <si>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</si>
  <si>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</si>
  <si>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</si>
  <si>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</si>
  <si>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</si>
  <si>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</si>
  <si>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</si>
  <si>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</si>
  <si>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</si>
  <si>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</si>
  <si>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</si>
  <si>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</si>
  <si>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</si>
  <si>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</si>
  <si>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</si>
  <si>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</si>
  <si>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</si>
  <si>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</si>
  <si>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</si>
  <si>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</si>
  <si>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</si>
  <si>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</si>
  <si>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</si>
  <si>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</si>
  <si>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</si>
  <si>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</si>
  <si>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</si>
  <si>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</si>
  <si>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</si>
  <si>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</si>
  <si>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</si>
  <si>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</si>
  <si>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</si>
  <si>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</si>
  <si>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</si>
  <si>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</si>
  <si>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</si>
  <si>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</si>
  <si>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</si>
  <si>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</si>
  <si>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</si>
  <si>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</si>
  <si>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</si>
  <si>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</si>
  <si>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</si>
  <si>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</si>
  <si>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</si>
  <si>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</si>
  <si>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</si>
  <si>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</si>
  <si>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</si>
  <si>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</si>
  <si>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</si>
  <si>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</si>
  <si>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</si>
  <si>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</si>
  <si>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</si>
  <si>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</si>
  <si>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</si>
  <si>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</si>
  <si>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</si>
  <si>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</si>
  <si>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</si>
  <si>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</si>
  <si>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</si>
  <si>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</si>
  <si>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</si>
  <si>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</si>
  <si>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</si>
  <si>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</si>
  <si>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</si>
  <si>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</si>
  <si>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</si>
  <si>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</si>
  <si>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</si>
  <si>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</si>
  <si>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</si>
  <si>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</si>
  <si>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</si>
  <si>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</si>
  <si>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</si>
  <si>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</si>
  <si>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</si>
  <si>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</si>
  <si>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</si>
  <si>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</si>
  <si>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</si>
  <si>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</si>
  <si>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</si>
  <si>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</si>
  <si>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</si>
  <si>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</si>
  <si>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</si>
  <si>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</si>
  <si>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</si>
  <si>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</si>
  <si>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</si>
  <si>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</si>
  <si>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</si>
  <si>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</si>
  <si>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</si>
  <si>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</si>
  <si>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</si>
  <si>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</si>
  <si>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</si>
  <si>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</si>
  <si>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</si>
  <si>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</si>
  <si>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</si>
  <si>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</si>
  <si>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</si>
  <si>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</si>
  <si>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</si>
  <si>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</si>
  <si>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</si>
  <si>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</si>
  <si>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</si>
  <si>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</si>
  <si>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</si>
  <si>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</si>
  <si>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</si>
  <si>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</si>
  <si>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</si>
  <si>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</si>
  <si>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</si>
  <si>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</si>
  <si>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</si>
  <si>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</si>
  <si>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</si>
  <si>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</si>
  <si>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</si>
  <si>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</si>
  <si>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</si>
  <si>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</si>
  <si>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</si>
  <si>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</si>
  <si>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</si>
  <si>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</si>
  <si>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</si>
  <si>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</si>
  <si>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</si>
  <si>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</si>
  <si>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</si>
  <si>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</si>
  <si>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</si>
  <si>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</si>
  <si>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</si>
  <si>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</si>
  <si>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</si>
  <si>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</si>
  <si>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</si>
  <si>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</si>
  <si>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</si>
  <si>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</si>
  <si>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</si>
  <si>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</si>
  <si>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</si>
  <si>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</si>
  <si>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</si>
  <si>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</si>
  <si>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</si>
  <si>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</si>
  <si>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</si>
  <si>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</si>
  <si>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</si>
  <si>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</si>
  <si>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</si>
  <si>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</si>
  <si>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</si>
  <si>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</si>
  <si>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</si>
  <si>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</si>
  <si>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</si>
  <si>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</si>
  <si>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</si>
  <si>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</si>
  <si>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</si>
  <si>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</si>
  <si>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</si>
  <si>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</si>
  <si>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</si>
  <si>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</si>
  <si>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</si>
  <si>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</si>
  <si>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</si>
  <si>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</si>
  <si>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</si>
  <si>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</si>
  <si>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</si>
  <si>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</si>
  <si>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</si>
  <si>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</si>
  <si>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</si>
  <si>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</si>
  <si>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</si>
  <si>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</si>
  <si>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</si>
  <si>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</si>
  <si>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</si>
  <si>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</si>
  <si>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</si>
  <si>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</si>
  <si>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</si>
  <si>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</si>
  <si>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</si>
  <si>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</si>
  <si>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</si>
  <si>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</si>
  <si>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</si>
  <si>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</si>
  <si>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</si>
  <si>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</si>
  <si>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</si>
  <si>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</si>
  <si>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</si>
  <si>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</si>
  <si>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</si>
  <si>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</si>
  <si>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</si>
  <si>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</si>
  <si>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</si>
  <si>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</si>
  <si>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</si>
  <si>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</si>
  <si>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</si>
  <si>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</si>
  <si>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</si>
  <si>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</si>
  <si>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</si>
  <si>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</si>
  <si>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</si>
  <si>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</si>
  <si>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</si>
  <si>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</si>
  <si>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</si>
  <si>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</si>
  <si>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</si>
  <si>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</si>
  <si>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</si>
  <si>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</si>
  <si>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</si>
  <si>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</si>
  <si>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</si>
  <si>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</si>
  <si>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</si>
  <si>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</si>
  <si>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</si>
  <si>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</si>
  <si>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</si>
  <si>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</si>
  <si>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</si>
  <si>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</si>
  <si>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</si>
  <si>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</si>
  <si>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</si>
  <si>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</si>
  <si>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</si>
  <si>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</si>
  <si>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</si>
  <si>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</si>
  <si>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</si>
  <si>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</si>
  <si>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</si>
  <si>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</si>
  <si>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</si>
  <si>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</si>
  <si>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</si>
  <si>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</si>
  <si>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</si>
  <si>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</si>
  <si>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</si>
  <si>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</si>
  <si>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</si>
  <si>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</si>
  <si>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</si>
  <si>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</si>
  <si>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</si>
  <si>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</si>
  <si>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</si>
  <si>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</si>
  <si>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</si>
  <si>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</si>
  <si>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</si>
  <si>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</si>
  <si>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</si>
  <si>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</si>
  <si>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</si>
  <si>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</si>
  <si>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</si>
  <si>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</si>
  <si>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</si>
  <si>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</si>
  <si>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</si>
  <si>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</si>
  <si>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</si>
  <si>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</si>
  <si>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</si>
  <si>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</si>
  <si>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</si>
  <si>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</si>
  <si>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</si>
  <si>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</si>
  <si>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</si>
  <si>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</si>
  <si>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</si>
  <si>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</si>
  <si>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</si>
  <si>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</si>
  <si>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</si>
  <si>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</si>
  <si>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</si>
  <si>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</si>
  <si>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</si>
  <si>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</si>
  <si>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</si>
  <si>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</si>
  <si>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</si>
  <si>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</si>
  <si>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</si>
  <si>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</si>
  <si>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</si>
  <si>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</si>
  <si>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</si>
  <si>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</si>
  <si>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</si>
  <si>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</si>
  <si>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</si>
  <si>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</si>
  <si>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</si>
  <si>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</si>
  <si>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</si>
  <si>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</si>
  <si>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</si>
  <si>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</si>
  <si>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</si>
  <si>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</si>
  <si>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</si>
  <si>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</si>
  <si>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</si>
  <si>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</si>
  <si>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</si>
  <si>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</si>
  <si>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</si>
  <si>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</si>
  <si>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</si>
  <si>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</si>
  <si>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</si>
  <si>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</si>
  <si>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</si>
  <si>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</si>
  <si>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</si>
  <si>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</si>
  <si>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</si>
  <si>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</si>
  <si>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</si>
  <si>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</si>
  <si>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</si>
  <si>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</si>
  <si>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</si>
  <si>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</si>
  <si>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</si>
  <si>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</si>
  <si>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</si>
  <si>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</si>
  <si>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</si>
  <si>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</si>
  <si>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</si>
  <si>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</si>
  <si>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</si>
  <si>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</si>
  <si>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</si>
  <si>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</si>
  <si>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</si>
  <si>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</si>
  <si>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</si>
  <si>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</si>
  <si>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</si>
  <si>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</si>
  <si>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</si>
  <si>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</si>
  <si>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</si>
  <si>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</si>
  <si>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ZZ0000002514</t>
  </si>
  <si>
    <t>Dohoda č. 1/2025</t>
  </si>
  <si>
    <t>Refundácia hrubej mzdy (brutto) na základe Dohody o BPŠ v celkovej výške 843,00 €. Sumu tvorí čistý príjem (737,47 €), preddavok na daň (60,52 €) a poistné zamestnanca (45,01 €). Skutočná výška zložiek mzdy a vykonaných zrážok je preukázaná priloženým mzdovým listom a príslušnými výpismi z účtu o úhradách.</t>
  </si>
  <si>
    <t>Dohoda č. 2/2025</t>
  </si>
  <si>
    <t>Osoba 1</t>
  </si>
  <si>
    <t>Osoba 2</t>
  </si>
  <si>
    <t>Sociálna poisťovňa</t>
  </si>
  <si>
    <t>e-France SARL</t>
  </si>
  <si>
    <t>SEGAL LG, s.r.o</t>
  </si>
  <si>
    <t xml:space="preserve">Úhrada dodávateľskej faktúry č. 64/2025. Účel: Nákup športových pomôcok na Kung fu. Náklady sú podložené dodávateľskou faktúrou a úhrada je preukázaná výpisom z bankového účtu. </t>
  </si>
  <si>
    <t>Čiastočná úhrada dodávateľskej faktúry č. 100/2025. Z celkovej sumy faktúry 498,51 € je v rámci projektu uplatnená pomerná časť vo výške 138,17 €. Náklad bol vynaložený na nákup čistiacich prostriedkov spotrebovaných výhradne počas Kung Fu tábora. Náklady sú podložené dodávateľskou faktúrou a úhrada je preukázaná výpisom z bankového účtu.</t>
  </si>
  <si>
    <t>Zákonné odvody do Sociálnej poisťovne z titulu dohôd s nepravidelným príjmom v celkovej sume 383,20 €. Položka zahŕňa odvody za dvoch zamestnancov: poistné fondy zamestnávateľa v sume 293,18 € (starobné, invalidné, úrazové poistenie a rezervný fond). Náklady sú podložené priloženými mzdovými listami oboch pracovníkov a úhrada je preukázaná výpisom z bankového účtu.</t>
  </si>
  <si>
    <t>i - podpora národného projektu športu pre všetkých so zameraním na mládež</t>
  </si>
  <si>
    <t>Kontaktná osoba zodpovedná za vyplnený formulár
meno a priezvisko: Ing. Zuzana Rosíková
e-mail: zuzana.rosikova@brezno.sk
tel. kontakt (mobil): 048 2856 501</t>
  </si>
  <si>
    <t>JUDr. Tomáš Abel, PhD.</t>
  </si>
  <si>
    <t>JUDr. Tomáš Abel, PhD. / 048 2856 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</si>
</sst>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63" val="5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1"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Mestský úrad Brezno</v>
      </c>
      <c r="C3" s="338"/>
      <c r="D3" s="338"/>
      <c r="G3" s="252">
        <v>45747</v>
      </c>
    </row>
    <row r="4" spans="1:7" ht="14.25" x14ac:dyDescent="0.2">
      <c r="A4" s="30" t="s">
        <v>313</v>
      </c>
      <c r="B4" s="29" t="str">
        <f>RIGHT("0000"&amp;INDEX(Adr!A:A,Doklady!B102+1),8)</f>
        <v>00313319</v>
      </c>
      <c r="G4" s="252">
        <v>45777</v>
      </c>
    </row>
    <row r="5" spans="1:7" ht="14.25" x14ac:dyDescent="0.2">
      <c r="A5" s="30" t="s">
        <v>314</v>
      </c>
      <c r="B5" s="29" t="str">
        <f>INDEX(Adr!D:D,Doklady!B102+1)&amp;", "&amp;INDEX(Adr!E:E,Doklady!B102+1)</f>
        <v>Námestie gen. M.R. Štefánika 1, Brezno</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Mestský úrad Brezno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00313319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samostatný územný samosprávny celok</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Námestie gen. M.R. Štefánika 1, Brezno, 977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5000</v>
      </c>
      <c r="D10" s="126">
        <f>C10-E10</f>
        <v>2622.2200000000003</v>
      </c>
      <c r="E10" s="343">
        <f>SUMIF(K:K,A10,I:I)</f>
        <v>2377.7799999999997</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2622.2200000000003</v>
      </c>
      <c r="E53" s="73">
        <f>IF(A53&lt;&gt;"",MIN(D53,C53)*Doklady!C1/(1-Doklady!C1),"")</f>
        <v>0</v>
      </c>
      <c r="F53" s="71">
        <f>IF(A53&lt;&gt;"",Doklady!J1,"")</f>
        <v>0</v>
      </c>
      <c r="G53" s="73">
        <f>+IFERROR(HLOOKUP(IF(RIGHT(B53,15)="bežné transfery",LEFT(B53,LEN(B53)-18),0),$J$40:$K$42,3,0),MIN(C53,D53))</f>
        <v>2622.2200000000003</v>
      </c>
      <c r="H53" s="71"/>
      <c r="I53" s="73">
        <f>IF(A53&lt;&gt;"",MAX(IF(G53&lt;C53,C53-G53,0)+IF(F53&lt;E53,E53-F53,0),0),0)</f>
        <v>2377.7799999999997</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2622.2200000000003</v>
      </c>
      <c r="E130" s="228">
        <f t="shared" si="9"/>
        <v>0</v>
      </c>
      <c r="F130" s="228">
        <f t="shared" si="9"/>
        <v>0</v>
      </c>
      <c r="G130" s="228">
        <f t="shared" si="9"/>
        <v>2622.2200000000003</v>
      </c>
      <c r="H130" s="228">
        <f t="shared" si="9"/>
        <v>0</v>
      </c>
      <c r="I130" s="228">
        <f t="shared" si="9"/>
        <v>2377.7799999999997</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t="s">
        <v>3015</v>
      </c>
      <c r="E140" s="362"/>
      <c r="F140" s="362"/>
      <c r="G140" s="362"/>
      <c r="H140" s="362"/>
      <c r="I140" s="362"/>
      <c r="J140" s="85"/>
    </row>
    <row r="141" spans="1:26" ht="68.25" customHeight="1" x14ac:dyDescent="0.2">
      <c r="A141" s="9"/>
      <c r="B141" s="281" t="s">
        <v>3014</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56"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8" zoomScaleNormal="100" workbookViewId="0">
      <selection activeCell="E117" sqref="E11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00313319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2622.2200000000003</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80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63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90" x14ac:dyDescent="0.2">
      <c r="A107" s="14" t="s">
        <v>3000</v>
      </c>
      <c r="B107" s="14" t="s">
        <v>3001</v>
      </c>
      <c r="C107" s="14" t="s">
        <v>3002</v>
      </c>
      <c r="D107" s="16">
        <v>45908</v>
      </c>
      <c r="E107" s="16">
        <v>46009</v>
      </c>
      <c r="F107" s="14" t="s">
        <v>3003</v>
      </c>
      <c r="G107" s="14"/>
      <c r="H107" s="14" t="s">
        <v>3005</v>
      </c>
      <c r="I107" s="15">
        <v>843</v>
      </c>
      <c r="J107" s="77"/>
      <c r="K107" s="92"/>
    </row>
    <row r="108" spans="1:25" ht="90" x14ac:dyDescent="0.2">
      <c r="A108" s="14" t="s">
        <v>3000</v>
      </c>
      <c r="B108" s="14" t="s">
        <v>3001</v>
      </c>
      <c r="C108" s="14" t="s">
        <v>3004</v>
      </c>
      <c r="D108" s="16">
        <v>45908</v>
      </c>
      <c r="E108" s="16">
        <v>46009</v>
      </c>
      <c r="F108" s="14" t="s">
        <v>3003</v>
      </c>
      <c r="G108" s="14"/>
      <c r="H108" s="14" t="s">
        <v>3006</v>
      </c>
      <c r="I108" s="15">
        <v>843</v>
      </c>
      <c r="J108" s="77"/>
      <c r="K108" s="92"/>
    </row>
    <row r="109" spans="1:25" ht="112.5" x14ac:dyDescent="0.2">
      <c r="A109" s="14" t="s">
        <v>3000</v>
      </c>
      <c r="B109" s="14" t="s">
        <v>3001</v>
      </c>
      <c r="C109" s="14"/>
      <c r="D109" s="16">
        <v>45908</v>
      </c>
      <c r="E109" s="16">
        <v>46009</v>
      </c>
      <c r="F109" s="14" t="s">
        <v>3012</v>
      </c>
      <c r="G109" s="14"/>
      <c r="H109" s="14" t="s">
        <v>3007</v>
      </c>
      <c r="I109" s="15">
        <v>293.18</v>
      </c>
      <c r="J109" s="77"/>
      <c r="K109" s="92"/>
    </row>
    <row r="110" spans="1:25" ht="56.25" x14ac:dyDescent="0.2">
      <c r="A110" s="14" t="s">
        <v>3000</v>
      </c>
      <c r="B110" s="14" t="s">
        <v>3001</v>
      </c>
      <c r="C110" s="14"/>
      <c r="D110" s="16">
        <v>45896</v>
      </c>
      <c r="E110" s="16">
        <v>46009</v>
      </c>
      <c r="F110" s="14" t="s">
        <v>3010</v>
      </c>
      <c r="G110" s="14"/>
      <c r="H110" s="14" t="s">
        <v>3008</v>
      </c>
      <c r="I110" s="15">
        <v>504.87</v>
      </c>
      <c r="J110" s="77"/>
      <c r="K110" s="92"/>
    </row>
    <row r="111" spans="1:25" ht="112.5" x14ac:dyDescent="0.2">
      <c r="A111" s="14" t="s">
        <v>3000</v>
      </c>
      <c r="B111" s="14" t="s">
        <v>3001</v>
      </c>
      <c r="C111" s="14"/>
      <c r="D111" s="16">
        <v>46008</v>
      </c>
      <c r="E111" s="16">
        <v>46009</v>
      </c>
      <c r="F111" s="14" t="s">
        <v>3011</v>
      </c>
      <c r="G111" s="14"/>
      <c r="H111" s="14" t="s">
        <v>3009</v>
      </c>
      <c r="I111" s="15">
        <v>138.16999999999999</v>
      </c>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5"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Mestský úrad Brezno, Námestie gen. M.R. Štefánika 1, Brezno, 977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00313319</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96" zoomScaleNormal="96" workbookViewId="0">
      <selection activeCell="F9" sqref="F9"/>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Mestský úrad Brezno, Námestie gen. M.R. Štefánika 1, Brezno, 977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v>46058</v>
      </c>
      <c r="N6" s="137" t="str">
        <f t="shared" si="0"/>
        <v>f - plnenie úloh verejného záujmu v športe</v>
      </c>
      <c r="O6" s="137" t="s">
        <v>349</v>
      </c>
      <c r="P6" s="137" t="str">
        <f>Spolu!B22</f>
        <v>plnenie úloh verejného záujmu v športe</v>
      </c>
    </row>
    <row r="7" spans="1:16" x14ac:dyDescent="0.2">
      <c r="C7" s="138" t="s">
        <v>1256</v>
      </c>
      <c r="E7" s="140" t="s">
        <v>1257</v>
      </c>
      <c r="F7" s="150">
        <v>2377.7800000000002</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t="s">
        <v>2598</v>
      </c>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05.02.2026 sme poukázali Ministerstvu cestovného ruchu a športu Slovenskej republiky nevyčerpané finančné prostriedky v sume 2 377,78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t="s">
        <v>3013</v>
      </c>
      <c r="C15" s="386"/>
      <c r="F15" s="388"/>
      <c r="N15" s="137" t="str">
        <f t="shared" si="0"/>
        <v xml:space="preserve">o - </v>
      </c>
      <c r="O15" s="137" t="s">
        <v>365</v>
      </c>
    </row>
    <row r="16" spans="1:16" x14ac:dyDescent="0.2">
      <c r="A16" s="139" t="s">
        <v>1269</v>
      </c>
      <c r="B16" s="142" t="str">
        <f>F8</f>
        <v>SK97 5600 0000 0020 0279 1001</v>
      </c>
      <c r="C16" s="137"/>
      <c r="F16" s="388"/>
      <c r="N16" s="137" t="str">
        <f t="shared" si="0"/>
        <v xml:space="preserve">p - </v>
      </c>
      <c r="O16" s="137" t="s">
        <v>366</v>
      </c>
    </row>
    <row r="17" spans="1:16" ht="32.1" customHeight="1" x14ac:dyDescent="0.2">
      <c r="A17" s="139" t="s">
        <v>1272</v>
      </c>
      <c r="B17" s="142" t="str">
        <f>F9</f>
        <v>SK62 8180 0000 0070 0069 4120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00313319</v>
      </c>
      <c r="F19" s="145" t="s">
        <v>1270</v>
      </c>
      <c r="G19" s="207"/>
      <c r="H19" s="146"/>
      <c r="N19" s="137" t="str">
        <f t="shared" si="0"/>
        <v xml:space="preserve"> - </v>
      </c>
    </row>
    <row r="20" spans="1:16" x14ac:dyDescent="0.2">
      <c r="A20" s="139" t="s">
        <v>392</v>
      </c>
      <c r="B20" s="143">
        <f>F6</f>
        <v>46058</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t="s">
        <v>3016</v>
      </c>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Rosíková Zuzana Ing.</cp:lastModifiedBy>
  <cp:revision/>
  <cp:lastPrinted>2026-02-06T11:56:30Z</cp:lastPrinted>
  <dcterms:created xsi:type="dcterms:W3CDTF">2017-02-20T06:20:12Z</dcterms:created>
  <dcterms:modified xsi:type="dcterms:W3CDTF">2026-02-06T12:01:44Z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