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H:\SPe_Home\Simi\LZJS\"/>
    </mc:Choice>
  </mc:AlternateContent>
  <xr:revisionPtr revIDLastSave="0" documentId="13_ncr:1_{E3FB2F11-8803-414D-8B16-734635B586E1}" xr6:coauthVersionLast="47" xr6:coauthVersionMax="47" xr10:uidLastSave="{00000000-0000-0000-0000-000000000000}"/>
  <bookViews>
    <workbookView xWindow="28680" yWindow="-120" windowWidth="29040" windowHeight="15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Spolu!$A$1:$I$141</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<sst xmlns="http://schemas.openxmlformats.org/spreadsheetml/2006/main" count="6556" uniqueCount="3010">
  <si>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</si>
  <si>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</si>
  <si>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</si>
  <si>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</si>
  <si>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</si>
  <si>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</si>
  <si>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</si>
  <si>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</si>
  <si>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</si>
  <si>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</si>
  <si>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</si>
  <si>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</si>
  <si>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</si>
  <si>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</si>
  <si>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</si>
  <si>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</si>
  <si>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</si>
  <si>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</si>
  <si>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</si>
  <si>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</si>
  <si>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</si>
  <si>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</si>
  <si>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</si>
  <si>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</si>
  <si>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</si>
  <si>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</si>
  <si>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</si>
  <si>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</si>
  <si>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</si>
  <si>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</si>
  <si>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</si>
  <si>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</si>
  <si>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</si>
  <si>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</si>
  <si>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</si>
  <si>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</si>
  <si>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</si>
  <si>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</si>
  <si>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</si>
  <si>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</si>
  <si>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</si>
  <si>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</si>
  <si>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</si>
  <si>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</si>
  <si>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</si>
  <si>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</si>
  <si>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</si>
  <si>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</si>
  <si>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</si>
  <si>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</si>
  <si>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</si>
  <si>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</si>
  <si>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</si>
  <si>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</si>
  <si>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</si>
  <si>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</si>
  <si>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</si>
  <si>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</si>
  <si>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</si>
  <si>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</si>
  <si>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</si>
  <si>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</si>
  <si>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</si>
  <si>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</si>
  <si>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</si>
  <si>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</si>
  <si>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</si>
  <si>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</si>
  <si>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</si>
  <si>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</si>
  <si>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</si>
  <si>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</si>
  <si>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</si>
  <si>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</si>
  <si>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</si>
  <si>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</si>
  <si>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</si>
  <si>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</si>
  <si>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</si>
  <si>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</si>
  <si>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</si>
  <si>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</si>
  <si>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</si>
  <si>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</si>
  <si>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</si>
  <si>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</si>
  <si>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</si>
  <si>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</si>
  <si>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</si>
  <si>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</si>
  <si>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</si>
  <si>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</si>
  <si>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</si>
  <si>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</si>
  <si>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</si>
  <si>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</si>
  <si>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</si>
  <si>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</si>
  <si>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</si>
  <si>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</si>
  <si>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</si>
  <si>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</si>
  <si>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</si>
  <si>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</si>
  <si>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</si>
  <si>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</si>
  <si>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</si>
  <si>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</si>
  <si>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</si>
  <si>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</si>
  <si>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</si>
  <si>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</si>
  <si>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</si>
  <si>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</si>
  <si>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</si>
  <si>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</si>
  <si>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</si>
  <si>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</si>
  <si>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</si>
  <si>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</si>
  <si>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</si>
  <si>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</si>
  <si>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</si>
  <si>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</si>
  <si>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</si>
  <si>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</si>
  <si>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</si>
  <si>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</si>
  <si>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</si>
  <si>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</si>
  <si>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</si>
  <si>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</si>
  <si>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</si>
  <si>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</si>
  <si>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</si>
  <si>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</si>
  <si>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</si>
  <si>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</si>
  <si>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</si>
  <si>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</si>
  <si>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</si>
  <si>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</si>
  <si>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</si>
  <si>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</si>
  <si>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</si>
  <si>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</si>
  <si>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</si>
  <si>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</si>
  <si>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</si>
  <si>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</si>
  <si>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</si>
  <si>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</si>
  <si>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</si>
  <si>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</si>
  <si>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</si>
  <si>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</si>
  <si>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</si>
  <si>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</si>
  <si>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</si>
  <si>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</si>
  <si>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</si>
  <si>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</si>
  <si>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</si>
  <si>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</si>
  <si>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</si>
  <si>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</si>
  <si>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</si>
  <si>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</si>
  <si>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</si>
  <si>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</si>
  <si>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</si>
  <si>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</si>
  <si>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</si>
  <si>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</si>
  <si>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</si>
  <si>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</si>
  <si>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</si>
  <si>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</si>
  <si>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</si>
  <si>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</si>
  <si>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</si>
  <si>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</si>
  <si>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</si>
  <si>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</si>
  <si>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</si>
  <si>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</si>
  <si>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</si>
  <si>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</si>
  <si>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</si>
  <si>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</si>
  <si>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</si>
  <si>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</si>
  <si>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</si>
  <si>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</si>
  <si>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</si>
  <si>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</si>
  <si>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</si>
  <si>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</si>
  <si>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</si>
  <si>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</si>
  <si>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</si>
  <si>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</si>
  <si>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</si>
  <si>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</si>
  <si>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</si>
  <si>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</si>
  <si>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</si>
  <si>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</si>
  <si>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</si>
  <si>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</si>
  <si>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</si>
  <si>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</si>
  <si>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</si>
  <si>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</si>
  <si>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</si>
  <si>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</si>
  <si>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</si>
  <si>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</si>
  <si>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</si>
  <si>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</si>
  <si>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</si>
  <si>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</si>
  <si>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</si>
  <si>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</si>
  <si>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</si>
  <si>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</si>
  <si>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</si>
  <si>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</si>
  <si>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</si>
  <si>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</si>
  <si>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</si>
  <si>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</si>
  <si>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</si>
  <si>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</si>
  <si>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</si>
  <si>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</si>
  <si>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</si>
  <si>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</si>
  <si>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</si>
  <si>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</si>
  <si>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</si>
  <si>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</si>
  <si>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</si>
  <si>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</si>
  <si>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</si>
  <si>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</si>
  <si>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</si>
  <si>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</si>
  <si>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</si>
  <si>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</si>
  <si>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</si>
  <si>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</si>
  <si>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</si>
  <si>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</si>
  <si>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</si>
  <si>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</si>
  <si>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</si>
  <si>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</si>
  <si>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</si>
  <si>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</si>
  <si>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</si>
  <si>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</si>
  <si>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</si>
  <si>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</si>
  <si>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</si>
  <si>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</si>
  <si>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</si>
  <si>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</si>
  <si>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</si>
  <si>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</si>
  <si>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</si>
  <si>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</si>
  <si>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</si>
  <si>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</si>
  <si>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</si>
  <si>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</si>
  <si>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</si>
  <si>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</si>
  <si>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</si>
  <si>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</si>
  <si>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</si>
  <si>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</si>
  <si>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</si>
  <si>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</si>
  <si>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</si>
  <si>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</si>
  <si>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</si>
  <si>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</si>
  <si>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</si>
  <si>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</si>
  <si>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</si>
  <si>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</si>
  <si>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</si>
  <si>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</si>
  <si>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</si>
  <si>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</si>
  <si>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</si>
  <si>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</si>
  <si>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</si>
  <si>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</si>
  <si>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</si>
  <si>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</si>
  <si>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</si>
  <si>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</si>
  <si>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</si>
  <si>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</si>
  <si>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</si>
  <si>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</si>
  <si>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</si>
  <si>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</si>
  <si>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</si>
  <si>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</si>
  <si>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</si>
  <si>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</si>
  <si>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</si>
  <si>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</si>
  <si>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</si>
  <si>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</si>
  <si>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</si>
  <si>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</si>
  <si>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</si>
  <si>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</si>
  <si>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</si>
  <si>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</si>
  <si>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</si>
  <si>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</si>
  <si>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</si>
  <si>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</si>
  <si>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</si>
  <si>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</si>
  <si>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</si>
  <si>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</si>
  <si>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</si>
  <si>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</si>
  <si>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</si>
  <si>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</si>
  <si>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</si>
  <si>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</si>
  <si>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</si>
  <si>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</si>
  <si>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</si>
  <si>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</si>
  <si>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</si>
  <si>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</si>
  <si>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</si>
  <si>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</si>
  <si>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</si>
  <si>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</si>
  <si>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</si>
  <si>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</si>
  <si>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</si>
  <si>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</si>
  <si>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</si>
  <si>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</si>
  <si>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</si>
  <si>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</si>
  <si>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</si>
  <si>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</si>
  <si>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</si>
  <si>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</si>
  <si>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</si>
  <si>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</si>
  <si>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</si>
  <si>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</si>
  <si>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</si>
  <si>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</si>
  <si>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</si>
  <si>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</si>
  <si>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</si>
  <si>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</si>
  <si>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</si>
  <si>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</si>
  <si>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</si>
  <si>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</si>
  <si>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</si>
  <si>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</si>
  <si>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</si>
  <si>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</si>
  <si>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</si>
  <si>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</si>
  <si>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</si>
  <si>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</si>
  <si>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</si>
  <si>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</si>
  <si>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</si>
  <si>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</si>
  <si>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</si>
  <si>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</si>
  <si>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</si>
  <si>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</si>
  <si>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</si>
  <si>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</si>
  <si>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</si>
  <si>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</si>
  <si>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</si>
  <si>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</si>
  <si>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</si>
  <si>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</si>
  <si>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</si>
  <si>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</si>
  <si>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</si>
  <si>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</si>
  <si>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</si>
  <si>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</si>
  <si>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</si>
  <si>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</si>
  <si>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</si>
  <si>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</si>
  <si>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</si>
  <si>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</si>
  <si>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</si>
  <si>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</si>
  <si>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</si>
  <si>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</si>
  <si>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</si>
  <si>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</si>
  <si>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</si>
  <si>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</si>
  <si>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</si>
  <si>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</si>
  <si>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</si>
  <si>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</si>
  <si>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</si>
  <si>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</si>
  <si>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</si>
  <si>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</si>
  <si>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</si>
  <si>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</si>
  <si>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</si>
  <si>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</si>
  <si>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</si>
  <si>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</si>
  <si>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</si>
  <si>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</si>
  <si>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</si>
  <si>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</si>
  <si>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</si>
  <si>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</si>
  <si>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</si>
  <si>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</si>
  <si>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</si>
  <si>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</si>
  <si>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</si>
  <si>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</si>
  <si>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</si>
  <si>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</si>
  <si>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</si>
  <si>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</si>
  <si>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</si>
  <si>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</si>
  <si>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</si>
  <si>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</si>
  <si>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</si>
  <si>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</si>
  <si>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</si>
  <si>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</si>
  <si>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</si>
  <si>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</si>
  <si>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</si>
  <si>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</si>
  <si>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</si>
  <si>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</si>
  <si>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</si>
  <si>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</si>
  <si>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</si>
  <si>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</si>
  <si>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</si>
  <si>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</si>
  <si>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</si>
  <si>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</si>
  <si>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</si>
  <si>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</si>
  <si>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</si>
  <si>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</si>
  <si>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</si>
  <si>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</si>
  <si>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</si>
  <si>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</si>
  <si>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</si>
  <si>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</si>
  <si>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</si>
  <si>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</si>
  <si>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</si>
  <si>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</si>
  <si>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</si>
  <si>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</si>
  <si>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</si>
  <si>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</si>
  <si>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</si>
  <si>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</si>
  <si>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</si>
  <si>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</si>
  <si>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</si>
  <si>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</si>
  <si>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</si>
  <si>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</si>
  <si>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</si>
  <si>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</si>
  <si>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</si>
  <si>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</si>
  <si>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</si>
  <si>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</si>
  <si>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</si>
  <si>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</si>
  <si>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</si>
  <si>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</si>
  <si>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</si>
  <si>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</si>
  <si>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</si>
  <si>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</si>
  <si>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</si>
  <si>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</si>
  <si>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</si>
  <si>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</si>
  <si>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</si>
  <si>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</si>
  <si>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</si>
  <si>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</si>
  <si>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</si>
  <si>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</si>
  <si>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</si>
  <si>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</si>
  <si>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</si>
  <si>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</si>
  <si>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</si>
  <si>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</si>
  <si>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</si>
  <si>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</si>
  <si>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</si>
  <si>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</si>
  <si>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</si>
  <si>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</si>
  <si>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</si>
  <si>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</si>
  <si>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</si>
  <si>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</si>
  <si>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</si>
  <si>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</si>
  <si>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</si>
  <si>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</si>
  <si>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</si>
  <si>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</si>
  <si>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</si>
  <si>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</si>
  <si>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</si>
  <si>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</si>
  <si>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</si>
  <si>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</si>
  <si>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</si>
  <si>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</si>
  <si>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</si>
  <si>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</si>
  <si>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</si>
  <si>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</si>
  <si>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</si>
  <si>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</si>
  <si>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</si>
  <si>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</si>
  <si>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</si>
  <si>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</si>
  <si>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</si>
  <si>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</si>
  <si>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</si>
  <si>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</si>
  <si>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</si>
  <si>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</si>
  <si>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</si>
  <si>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</si>
  <si>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</si>
  <si>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</si>
  <si>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</si>
  <si>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</si>
  <si>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</si>
  <si>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</si>
  <si>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</si>
  <si>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</si>
  <si>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</si>
  <si>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</si>
  <si>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</si>
  <si>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</si>
  <si>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</si>
  <si>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</si>
  <si>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</si>
  <si>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</si>
  <si>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</si>
  <si>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</si>
  <si>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</si>
  <si>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</si>
  <si>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</si>
  <si>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</si>
  <si>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</si>
  <si>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</si>
  <si>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</si>
  <si>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</si>
  <si>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</si>
  <si>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</si>
  <si>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</si>
  <si>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</si>
  <si>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</si>
  <si>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</si>
  <si>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</si>
  <si>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</si>
  <si>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</si>
  <si>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</si>
  <si>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</si>
  <si>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</si>
  <si>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</si>
  <si>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</si>
  <si>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</si>
  <si>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</si>
  <si>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</si>
  <si>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</si>
  <si>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</si>
  <si>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</si>
  <si>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</si>
  <si>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</si>
  <si>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</si>
  <si>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</si>
  <si>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</si>
  <si>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</si>
  <si>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</si>
  <si>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</si>
  <si>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</si>
  <si>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</si>
  <si>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</si>
  <si>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</si>
  <si>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</si>
  <si>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</si>
  <si>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</si>
  <si>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</si>
  <si>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</si>
  <si>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</si>
  <si>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</si>
  <si>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</si>
  <si>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</si>
  <si>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</si>
  <si>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</si>
  <si>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</si>
  <si>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</si>
  <si>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</si>
  <si>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</si>
  <si>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</si>
  <si>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</si>
  <si>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</si>
  <si>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</si>
  <si>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</si>
  <si>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</si>
  <si>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</si>
  <si>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</si>
  <si>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</si>
  <si>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</si>
  <si>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</si>
  <si>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</si>
  <si>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</si>
  <si>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</si>
  <si>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</si>
  <si>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</si>
  <si>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</si>
  <si>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</si>
  <si>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</si>
  <si>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</si>
  <si>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</si>
  <si>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</si>
  <si>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</si>
  <si>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</si>
  <si>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</si>
  <si>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</si>
  <si>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</si>
  <si>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</si>
  <si>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</si>
  <si>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</si>
  <si>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</si>
  <si>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</si>
  <si>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</si>
  <si>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</si>
  <si>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</si>
  <si>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</si>
  <si>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</si>
  <si>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</si>
  <si>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</si>
  <si>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</si>
  <si>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</si>
  <si>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</si>
  <si>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</si>
  <si>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</si>
  <si>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</si>
  <si>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</si>
  <si>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</si>
  <si>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</si>
  <si>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</si>
  <si>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</si>
  <si>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</si>
  <si>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</si>
  <si>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</si>
  <si>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</si>
  <si>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</si>
  <si>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</si>
  <si>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</si>
  <si>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</si>
  <si>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</si>
  <si>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</si>
  <si>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</si>
  <si>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</si>
  <si>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</si>
  <si>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</si>
  <si>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</si>
  <si>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</si>
  <si>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</si>
  <si>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</si>
  <si>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</si>
  <si>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</si>
  <si>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</si>
  <si>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</si>
  <si>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</si>
  <si>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</si>
  <si>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</si>
  <si>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</si>
  <si>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</si>
  <si>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</si>
  <si>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</si>
  <si>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</si>
  <si>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</si>
  <si>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</si>
  <si>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</si>
  <si>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</si>
  <si>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</si>
  <si>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</si>
  <si>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</si>
  <si>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</si>
  <si>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</si>
  <si>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</si>
  <si>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</si>
  <si>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</si>
  <si>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</si>
  <si>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</si>
  <si>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</si>
  <si>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</si>
  <si>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</si>
  <si>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</si>
  <si>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</si>
  <si>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</si>
  <si>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</si>
  <si>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</si>
  <si>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</si>
  <si>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</si>
  <si>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</si>
  <si>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</si>
  <si>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</si>
  <si>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</si>
  <si>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</si>
  <si>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</si>
  <si>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</si>
  <si>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</si>
  <si>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</si>
  <si>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</si>
  <si>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</si>
  <si>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</si>
  <si>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</si>
  <si>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</si>
  <si>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</si>
  <si>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</si>
  <si>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</si>
  <si>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</si>
  <si>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</si>
  <si>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</si>
  <si>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</si>
  <si>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</si>
  <si>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</si>
  <si>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</si>
  <si>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</si>
  <si>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</si>
  <si>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</si>
  <si>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</si>
  <si>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</si>
  <si>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</si>
  <si>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</si>
  <si>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</si>
  <si>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</si>
  <si>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</si>
  <si>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</si>
  <si>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</si>
  <si>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</si>
  <si>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</si>
  <si>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</si>
  <si>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</si>
  <si>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</si>
  <si>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</si>
  <si>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</si>
  <si>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</si>
  <si>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</si>
  <si>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</si>
  <si>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</si>
  <si>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</si>
  <si>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</si>
  <si>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</si>
  <si>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</si>
  <si>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</si>
  <si>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</si>
  <si>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</si>
  <si>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</si>
  <si>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</si>
  <si>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</si>
  <si>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</si>
  <si>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</si>
  <si>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</si>
  <si>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</si>
  <si>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</si>
  <si>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</si>
  <si>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</si>
  <si>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</si>
  <si>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</si>
  <si>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</si>
  <si>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</si>
  <si>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</si>
  <si>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</si>
  <si>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</si>
  <si>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</si>
  <si>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</si>
  <si>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</si>
  <si>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</si>
  <si>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</si>
  <si>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</si>
  <si>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</si>
  <si>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</si>
  <si>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</si>
  <si>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</si>
  <si>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</si>
  <si>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</si>
  <si>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</si>
  <si>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</si>
  <si>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</si>
  <si>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</si>
  <si>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</si>
  <si>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</si>
  <si>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</si>
  <si>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</si>
  <si>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</si>
  <si>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</si>
  <si>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</si>
  <si>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</si>
  <si>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</si>
  <si>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</si>
  <si>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</si>
  <si>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</si>
  <si>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</si>
  <si>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</si>
  <si>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</si>
  <si>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</si>
  <si>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</si>
  <si>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</si>
  <si>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</si>
  <si>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</si>
  <si>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</si>
  <si>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</si>
  <si>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</si>
  <si>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</si>
  <si>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</si>
  <si>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</si>
  <si>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</si>
  <si>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</si>
  <si>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</si>
  <si>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</si>
  <si>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</si>
  <si>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</si>
  <si>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</si>
  <si>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</si>
  <si>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</si>
  <si>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</si>
  <si>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</si>
  <si>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</si>
  <si>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</si>
  <si>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</si>
  <si>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</si>
  <si>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</si>
  <si>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</si>
  <si>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</si>
  <si>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</si>
  <si>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</si>
  <si>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</si>
  <si>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</si>
  <si>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</si>
  <si>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</si>
  <si>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</si>
  <si>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</si>
  <si>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</si>
  <si>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</si>
  <si>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</si>
  <si>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</si>
  <si>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</si>
  <si>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</si>
  <si>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</si>
  <si>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</si>
  <si>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</si>
  <si>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</si>
  <si>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</si>
  <si>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</si>
  <si>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</si>
  <si>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</si>
  <si>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</si>
  <si>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</si>
  <si>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</si>
  <si>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</si>
  <si>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</si>
  <si>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</si>
  <si>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</si>
  <si>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</si>
  <si>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</si>
  <si>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</si>
  <si>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</si>
  <si>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</si>
  <si>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</si>
  <si>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</si>
  <si>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</si>
  <si>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</si>
  <si>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</si>
  <si>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</si>
  <si>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</si>
  <si>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</si>
  <si>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</si>
  <si>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</si>
  <si>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</si>
  <si>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</si>
  <si>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</si>
  <si>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</si>
  <si>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</si>
  <si>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</si>
  <si>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</si>
  <si>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</si>
  <si>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</si>
  <si>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</si>
  <si>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</si>
  <si>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</si>
  <si>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</si>
  <si>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</si>
  <si>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</si>
  <si>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</si>
  <si>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</si>
  <si>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</si>
  <si>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</si>
  <si>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</si>
  <si>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</si>
  <si>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</si>
  <si>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</si>
  <si>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</si>
  <si>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</si>
  <si>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</si>
  <si>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</si>
  <si>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</si>
  <si>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</si>
  <si>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</si>
  <si>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</si>
  <si>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</si>
  <si>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</si>
  <si>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</si>
  <si>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</si>
  <si>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</si>
  <si>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</si>
  <si>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</si>
  <si>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</si>
  <si>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</si>
  <si>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</si>
  <si>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</si>
  <si>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</si>
  <si>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</si>
  <si>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</si>
  <si>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</si>
  <si>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</si>
  <si>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</si>
  <si>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</si>
  <si>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</si>
  <si>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</si>
  <si>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</si>
  <si>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</si>
  <si>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</si>
  <si>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</si>
  <si>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</si>
  <si>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</si>
  <si>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</si>
  <si>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</si>
  <si>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</si>
  <si>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</si>
  <si>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</si>
  <si>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</si>
  <si>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</si>
  <si>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</si>
  <si>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</si>
  <si>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</si>
  <si>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</si>
  <si>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</si>
  <si>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</si>
  <si>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</si>
  <si>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</si>
  <si>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</si>
  <si>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</si>
  <si>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</si>
  <si>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</si>
  <si>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</si>
  <si>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</si>
  <si>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</si>
  <si>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</si>
  <si>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</si>
  <si>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</si>
  <si>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</si>
  <si>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</si>
  <si>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</si>
  <si>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</si>
  <si>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</si>
  <si>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</si>
  <si>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</si>
  <si>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</si>
  <si>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</si>
  <si>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</si>
  <si>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</si>
  <si>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</si>
  <si>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</si>
  <si>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</si>
  <si>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</si>
  <si>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</si>
  <si>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</si>
  <si>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</si>
  <si>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</si>
  <si>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</si>
  <si>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</si>
  <si>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</si>
  <si>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</si>
  <si>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</si>
  <si>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</si>
  <si>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</si>
  <si>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</si>
  <si>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</si>
  <si>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</si>
  <si>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</si>
  <si>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</si>
  <si>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</si>
  <si>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</si>
  <si>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</si>
  <si>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</si>
  <si>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</si>
  <si>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</si>
  <si>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</si>
  <si>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</si>
  <si>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</si>
  <si>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</si>
  <si>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</si>
  <si>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</si>
  <si>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</si>
  <si>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</si>
  <si>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</si>
  <si>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</si>
  <si>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</si>
  <si>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</si>
  <si>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</si>
  <si>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</si>
  <si>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</si>
  <si>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</si>
  <si>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</si>
  <si>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</si>
  <si>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</si>
  <si>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</si>
  <si>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</si>
  <si>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</si>
  <si>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</si>
  <si>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</si>
  <si>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</si>
  <si>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</si>
  <si>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</si>
  <si>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</si>
  <si>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</si>
  <si>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</si>
  <si>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</si>
  <si>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</si>
  <si>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</si>
  <si>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</si>
  <si>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</si>
  <si>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</si>
  <si>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</si>
  <si>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</si>
  <si>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</si>
  <si>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</si>
  <si>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</si>
  <si>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</si>
  <si>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</si>
  <si>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</si>
  <si>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</si>
  <si>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</si>
  <si>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</si>
  <si>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</si>
  <si>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</si>
  <si>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</si>
  <si>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</si>
  <si>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</si>
  <si>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</si>
  <si>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</si>
  <si>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</si>
  <si>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</si>
  <si>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</si>
  <si>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</si>
  <si>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</si>
  <si>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</si>
  <si>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</si>
  <si>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</si>
  <si>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</si>
  <si>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</si>
  <si>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</si>
  <si>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</si>
  <si>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</si>
  <si>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</si>
  <si>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</si>
  <si>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</si>
  <si>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</si>
  <si>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</si>
  <si>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</si>
  <si>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</si>
  <si>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</si>
  <si>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</si>
  <si>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</si>
  <si>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</si>
  <si>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</si>
  <si>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</si>
  <si>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</si>
  <si>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</si>
  <si>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</si>
  <si>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</si>
  <si>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</si>
  <si>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</si>
  <si>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</si>
  <si>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</si>
  <si>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</si>
  <si>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</si>
  <si>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</si>
  <si>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</si>
  <si>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</si>
  <si>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</si>
  <si>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</si>
  <si>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</si>
  <si>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</si>
  <si>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</si>
  <si>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</si>
  <si>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</si>
  <si>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</si>
  <si>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</si>
  <si>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</si>
  <si>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</si>
  <si>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</si>
  <si>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</si>
  <si>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</si>
  <si>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</si>
  <si>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</si>
  <si>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</si>
  <si>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</si>
  <si>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</si>
  <si>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</si>
  <si>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</si>
  <si>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</si>
  <si>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</si>
  <si>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</si>
  <si>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</si>
  <si>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</si>
  <si>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</si>
  <si>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</si>
  <si>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</si>
  <si>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</si>
  <si>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</si>
  <si>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</si>
  <si>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</si>
  <si>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</si>
  <si>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</si>
  <si>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</si>
  <si>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</si>
  <si>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</si>
  <si>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</si>
  <si>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</si>
  <si>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</si>
  <si>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</si>
  <si>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</si>
  <si>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</si>
  <si>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</si>
  <si>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</si>
  <si>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</si>
  <si>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</si>
  <si>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</si>
  <si>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</si>
  <si>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</si>
  <si>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</si>
  <si>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</si>
  <si>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</si>
  <si>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</si>
  <si>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</si>
  <si>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</si>
  <si>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</si>
  <si>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</si>
  <si>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</si>
  <si>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</si>
  <si>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</si>
  <si>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</si>
  <si>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</si>
  <si>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</si>
  <si>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</si>
  <si>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</si>
  <si>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</si>
  <si>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</si>
  <si>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</si>
  <si>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</si>
  <si>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</si>
  <si>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</si>
  <si>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</si>
  <si>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</si>
  <si>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</si>
  <si>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</si>
  <si>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</si>
  <si>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</si>
  <si>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</si>
  <si>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</si>
  <si>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</si>
  <si>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</si>
  <si>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</si>
  <si>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</si>
  <si>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</si>
  <si>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</si>
  <si>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</si>
  <si>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</si>
  <si>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</si>
  <si>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</si>
  <si>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</si>
  <si>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</si>
  <si>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</si>
  <si>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</si>
  <si>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</si>
  <si>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</si>
  <si>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</si>
  <si>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</si>
  <si>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</si>
  <si>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</si>
  <si>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</si>
  <si>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</si>
  <si>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</si>
  <si>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</si>
  <si>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</si>
  <si>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</si>
  <si>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</si>
  <si>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</si>
  <si>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</si>
  <si>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</si>
  <si>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</si>
  <si>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</si>
  <si>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</si>
  <si>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</si>
  <si>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</si>
  <si>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</si>
  <si>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</si>
  <si>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</si>
  <si>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</si>
  <si>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</si>
  <si>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</si>
  <si>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</si>
  <si>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</si>
  <si>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</si>
  <si>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</si>
  <si>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</si>
  <si>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</si>
  <si>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</si>
  <si>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</si>
  <si>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</si>
  <si>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</si>
  <si>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</si>
  <si>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</si>
  <si>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</si>
  <si>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</si>
  <si>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</si>
  <si>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</si>
  <si>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</si>
  <si>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</si>
  <si>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</si>
  <si>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</si>
  <si>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</si>
  <si>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</si>
  <si>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</si>
  <si>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</si>
  <si>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</si>
  <si>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</si>
  <si>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</si>
  <si>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</si>
  <si>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</si>
  <si>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</si>
  <si>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</si>
  <si>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</si>
  <si>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</si>
  <si>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</si>
  <si>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</si>
  <si>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</si>
  <si>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</si>
  <si>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</si>
  <si>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</si>
  <si>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</si>
  <si>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</si>
  <si>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</si>
  <si>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</si>
  <si>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</si>
  <si>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</si>
  <si>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</si>
  <si>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</si>
  <si>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</si>
  <si>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</si>
  <si>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</si>
  <si>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</si>
  <si>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</si>
  <si>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</si>
  <si>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</si>
  <si>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</si>
  <si>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</si>
  <si>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</si>
  <si>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</si>
  <si>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</si>
  <si>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</si>
  <si>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</si>
  <si>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</si>
  <si>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</si>
  <si>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</si>
  <si>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</si>
  <si>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</si>
  <si>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</si>
  <si>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</si>
  <si>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</si>
  <si>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</si>
  <si>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</si>
  <si>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</si>
  <si>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</si>
  <si>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</si>
  <si>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</si>
  <si>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</si>
  <si>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</si>
  <si>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</si>
  <si>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</si>
  <si>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</si>
  <si>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</si>
  <si>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</si>
  <si>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</si>
  <si>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</si>
  <si>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</si>
  <si>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</si>
  <si>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</si>
  <si>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</si>
  <si>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</si>
  <si>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</si>
  <si>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</si>
  <si>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</si>
  <si>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</si>
  <si>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</si>
  <si>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</si>
  <si>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</si>
  <si>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</si>
  <si>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</si>
  <si>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</si>
  <si>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</si>
  <si>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</si>
  <si>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</si>
  <si>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</si>
  <si>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</si>
  <si>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</si>
  <si>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</si>
  <si>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</si>
  <si>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</si>
  <si>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</si>
  <si>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</si>
  <si>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</si>
  <si>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</si>
  <si>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</si>
  <si>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</si>
  <si>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</si>
  <si>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</si>
  <si>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</si>
  <si>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</si>
  <si>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</si>
  <si>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</si>
  <si>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</si>
  <si>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</si>
  <si>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</si>
  <si>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</si>
  <si>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</si>
  <si>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</si>
  <si>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</si>
  <si>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</si>
  <si>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</si>
  <si>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</si>
  <si>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</si>
  <si>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</si>
  <si>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</si>
  <si>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</si>
  <si>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</si>
  <si>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</si>
  <si>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</si>
  <si>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</si>
  <si>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</si>
  <si>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</si>
  <si>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</si>
  <si>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</si>
  <si>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</si>
  <si>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</si>
  <si>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</si>
  <si>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</si>
  <si>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</si>
  <si>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</si>
  <si>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</si>
  <si>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</si>
  <si>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</si>
  <si>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</si>
  <si>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</si>
  <si>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</si>
  <si>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</si>
  <si>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</si>
  <si>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</si>
  <si>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</si>
  <si>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</si>
  <si>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</si>
  <si>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</si>
  <si>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</si>
  <si>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</si>
  <si>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</si>
  <si>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</si>
  <si>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</si>
  <si>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</si>
  <si>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</si>
  <si>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</si>
  <si>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</si>
  <si>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</si>
  <si>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</si>
  <si>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</si>
  <si>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</si>
  <si>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</si>
  <si>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</si>
  <si>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</si>
  <si>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</si>
  <si>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</si>
  <si>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</si>
  <si>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</si>
  <si>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</si>
  <si>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</si>
  <si>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</si>
  <si>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</si>
  <si>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</si>
  <si>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</si>
  <si>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</si>
  <si>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</si>
  <si>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</si>
  <si>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</si>
  <si>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</si>
  <si>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</si>
  <si>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</si>
  <si>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</si>
  <si>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</si>
  <si>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</si>
  <si>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</si>
  <si>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</si>
  <si>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</si>
  <si>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</si>
  <si>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</si>
  <si>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</si>
  <si>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</si>
  <si>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</si>
  <si>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</si>
  <si>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</si>
  <si>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</si>
  <si>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</si>
  <si>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</si>
  <si>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</si>
  <si>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</si>
  <si>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</si>
  <si>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</si>
  <si>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</si>
  <si>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</si>
  <si>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</si>
  <si>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</si>
  <si>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</si>
  <si>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</si>
  <si>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</si>
  <si>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</si>
  <si>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</si>
  <si>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</si>
  <si>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</si>
  <si>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</si>
  <si>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</si>
  <si>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</si>
  <si>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</si>
  <si>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</si>
  <si>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</si>
  <si>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</si>
  <si>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</si>
  <si>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</si>
  <si>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</si>
  <si>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</si>
  <si>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</si>
  <si>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</si>
  <si>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</si>
  <si>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</si>
  <si>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</si>
  <si>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</si>
  <si>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</si>
  <si>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</si>
  <si>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</si>
  <si>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</si>
  <si>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</si>
  <si>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</si>
  <si>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</si>
  <si>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</si>
  <si>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</si>
  <si>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</si>
  <si>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</si>
  <si>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</si>
  <si>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</si>
  <si>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</si>
  <si>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</si>
  <si>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</si>
  <si>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</si>
  <si>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</si>
  <si>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</si>
  <si>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</si>
  <si>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</si>
  <si>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</si>
  <si>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</si>
  <si>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</si>
  <si>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</si>
  <si>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</si>
  <si>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</si>
  <si>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</si>
  <si>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</si>
  <si>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</si>
  <si>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</si>
  <si>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</si>
  <si>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</si>
  <si>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</si>
  <si>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</si>
  <si>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</si>
  <si>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</si>
  <si>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</si>
  <si>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</si>
  <si>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</si>
  <si>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</si>
  <si>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</si>
  <si>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</si>
  <si>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</si>
  <si>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</si>
  <si>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</si>
  <si>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</si>
  <si>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</si>
  <si>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</si>
  <si>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</si>
  <si>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</si>
  <si>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</si>
  <si>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</si>
  <si>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</si>
  <si>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</si>
  <si>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</si>
  <si>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</si>
  <si>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</si>
  <si>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</si>
  <si>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</si>
  <si>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</si>
  <si>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</si>
  <si>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</si>
  <si>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</si>
  <si>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</si>
  <si>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</si>
  <si>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</si>
  <si>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</si>
  <si>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</si>
  <si>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</si>
  <si>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</si>
  <si>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</si>
  <si>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</si>
  <si>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</si>
  <si>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</si>
  <si>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</si>
  <si>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</si>
  <si>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</si>
  <si>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</si>
  <si>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</si>
  <si>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</si>
  <si>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</si>
  <si>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</si>
  <si>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</si>
  <si>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</si>
  <si>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</si>
  <si>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</si>
  <si>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</si>
  <si>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</si>
  <si>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</si>
  <si>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</si>
  <si>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</si>
  <si>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</si>
  <si>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</si>
  <si>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</si>
  <si>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</si>
  <si>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</si>
  <si>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</si>
  <si>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</si>
  <si>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</si>
  <si>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</si>
  <si>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</si>
  <si>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</si>
  <si>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</si>
  <si>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</si>
  <si>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</si>
  <si>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</si>
  <si>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</si>
  <si>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</si>
  <si>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</si>
  <si>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</si>
  <si>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</si>
  <si>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</si>
  <si>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</si>
  <si>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</si>
  <si>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</si>
  <si>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</si>
  <si>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</si>
  <si>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</si>
  <si>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</si>
  <si>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</si>
  <si>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</si>
  <si>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</si>
  <si>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</si>
  <si>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</si>
  <si>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</si>
  <si>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</si>
  <si>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</si>
  <si>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</si>
  <si>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</si>
  <si>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</si>
  <si>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</si>
  <si>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</si>
  <si>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</si>
  <si>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</si>
  <si>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</si>
  <si>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</si>
  <si>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</si>
  <si>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</si>
  <si>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</si>
  <si>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</si>
  <si>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</si>
  <si>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</si>
  <si>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</si>
  <si>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</si>
  <si>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</si>
  <si>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</si>
  <si>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</si>
  <si>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</si>
  <si>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</si>
  <si>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</si>
  <si>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</si>
  <si>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</si>
  <si>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</si>
  <si>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</si>
  <si>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</si>
  <si>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</si>
  <si>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</si>
  <si>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</si>
  <si>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</si>
  <si>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</si>
  <si>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</si>
  <si>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</si>
  <si>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</si>
  <si>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</si>
  <si>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</si>
  <si>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</si>
  <si>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</si>
  <si>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</si>
  <si>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</si>
  <si>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</si>
  <si>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</si>
  <si>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</si>
  <si>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</si>
  <si>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</si>
  <si>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</si>
  <si>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</si>
  <si>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</si>
  <si>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</si>
  <si>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</si>
  <si>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</si>
  <si>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</si>
  <si>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</si>
  <si>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</si>
  <si>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</si>
  <si>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</si>
  <si>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</si>
  <si>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</si>
  <si>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</si>
  <si>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</si>
  <si>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</si>
  <si>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</si>
  <si>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</si>
  <si>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</si>
  <si>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</si>
  <si>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</si>
  <si>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</si>
  <si>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</si>
  <si>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</si>
  <si>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</si>
  <si>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</si>
  <si>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</si>
  <si>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</si>
  <si>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</si>
  <si>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</si>
  <si>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</si>
  <si>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</si>
  <si>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</si>
  <si>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</si>
  <si>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</si>
  <si>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</si>
  <si>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</si>
  <si>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</si>
  <si>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</si>
  <si>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</si>
  <si>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</si>
  <si>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</si>
  <si>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</si>
  <si>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</si>
  <si>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</si>
  <si>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</si>
  <si>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</si>
  <si>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</si>
  <si>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</si>
  <si>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</si>
  <si>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</si>
  <si>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</si>
  <si>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</si>
  <si>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</si>
  <si>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</si>
  <si>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</si>
  <si>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</si>
  <si>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</si>
  <si>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</si>
  <si>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</si>
  <si>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</si>
  <si>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</si>
  <si>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</si>
  <si>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</si>
  <si>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</si>
  <si>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</si>
  <si>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</si>
  <si>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</si>
  <si>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</si>
  <si>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</si>
  <si>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</si>
  <si>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</si>
  <si>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</si>
  <si>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</si>
  <si>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</si>
  <si>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</si>
  <si>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</si>
  <si>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</si>
  <si>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</si>
  <si>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</si>
  <si>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</si>
  <si>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</si>
  <si>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</si>
  <si>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</si>
  <si>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</si>
  <si>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</si>
  <si>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</si>
  <si>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</si>
  <si>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</si>
  <si>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</si>
  <si>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</si>
  <si>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</si>
  <si>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</si>
  <si>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</si>
  <si>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</si>
  <si>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</si>
  <si>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</si>
  <si>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</si>
  <si>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</si>
  <si>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</si>
  <si>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</si>
  <si>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</si>
  <si>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</si>
  <si>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</si>
  <si>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</si>
  <si>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</si>
  <si>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</si>
  <si>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</si>
  <si>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</si>
  <si>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</si>
  <si>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</si>
  <si>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</si>
  <si>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</si>
  <si>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</si>
  <si>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</si>
  <si>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</si>
  <si>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</si>
  <si>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</si>
  <si>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</si>
  <si>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</si>
  <si>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</si>
  <si>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</si>
  <si>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</si>
  <si>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</si>
  <si>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</si>
  <si>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</si>
  <si>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</si>
  <si>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</si>
  <si>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</si>
  <si>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</si>
  <si>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</si>
  <si>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</si>
  <si>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</si>
  <si>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</si>
  <si>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</si>
  <si>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</si>
  <si>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</si>
  <si>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</si>
  <si>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</si>
  <si>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</si>
  <si>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</si>
  <si>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</si>
  <si>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</si>
  <si>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</si>
  <si>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</si>
  <si>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</si>
  <si>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</si>
  <si>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</si>
  <si>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</si>
  <si>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</si>
  <si>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</si>
  <si>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</si>
  <si>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</si>
  <si>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</si>
  <si>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</si>
  <si>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</si>
  <si>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</si>
  <si>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</si>
  <si>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</si>
  <si>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</si>
  <si>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</si>
  <si>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</si>
  <si>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</si>
  <si>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</si>
  <si>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</si>
  <si>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</si>
  <si>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</si>
  <si>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</si>
  <si>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</si>
  <si>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</si>
  <si>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</si>
  <si>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</si>
  <si>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</si>
  <si>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</si>
  <si>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</si>
  <si>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</si>
  <si>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</si>
  <si>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</si>
  <si>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</si>
  <si>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</si>
  <si>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</si>
  <si>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</si>
  <si>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</si>
  <si>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</si>
  <si>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</si>
  <si>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</si>
  <si>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</si>
  <si>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</si>
  <si>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</si>
  <si>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</si>
  <si>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</si>
  <si>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</si>
  <si>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</si>
  <si>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</si>
  <si>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</si>
  <si>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</si>
  <si>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</si>
  <si>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</si>
  <si>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</si>
  <si>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</si>
  <si>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</si>
  <si>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</si>
  <si>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</si>
  <si>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</si>
  <si>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</si>
  <si>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</si>
  <si>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</si>
  <si>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</si>
  <si>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</si>
  <si>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</si>
  <si>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</si>
  <si>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</si>
  <si>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</si>
  <si>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</si>
  <si>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</si>
  <si>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</si>
  <si>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</si>
  <si>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</si>
  <si>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</si>
  <si>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</si>
  <si>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</si>
  <si>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</si>
  <si>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</si>
  <si>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</si>
  <si>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</si>
  <si>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</si>
  <si>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</si>
  <si>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</si>
  <si>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</si>
  <si>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</si>
  <si>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</si>
  <si>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</si>
  <si>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</si>
  <si>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</si>
  <si>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</si>
  <si>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</si>
  <si>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</si>
  <si>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</si>
  <si>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</si>
  <si>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</si>
  <si>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</si>
  <si>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</si>
  <si>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</si>
  <si>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</si>
  <si>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</si>
  <si>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</si>
  <si>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</si>
  <si>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</si>
  <si>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</si>
  <si>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</si>
  <si>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</si>
  <si>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</si>
  <si>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</si>
  <si>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</si>
  <si>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</si>
  <si>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</si>
  <si>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</si>
  <si>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</si>
  <si>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</si>
  <si>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</si>
  <si>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</si>
  <si>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</si>
  <si>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</si>
  <si>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</si>
  <si>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</si>
  <si>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</si>
  <si>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</si>
  <si>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</si>
  <si>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</si>
  <si>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</si>
  <si>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</si>
  <si>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</si>
  <si>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</si>
  <si>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</si>
  <si>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</si>
  <si>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</si>
  <si>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</si>
  <si>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</si>
  <si>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</si>
  <si>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</si>
  <si>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</si>
  <si>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</si>
  <si>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</si>
  <si>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</si>
  <si>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</si>
  <si>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</si>
  <si>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</si>
  <si>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</si>
  <si>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</si>
  <si>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</si>
  <si>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</si>
  <si>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</si>
  <si>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</si>
  <si>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</si>
  <si>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</si>
  <si>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</si>
  <si>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</si>
  <si>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</si>
  <si>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</si>
  <si>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</si>
  <si>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</si>
  <si>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</si>
  <si>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</si>
  <si>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</si>
  <si>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</si>
  <si>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</si>
  <si>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</si>
  <si>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</si>
  <si>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</si>
  <si>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</si>
  <si>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</si>
  <si>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</si>
  <si>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</si>
  <si>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</si>
  <si>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</si>
  <si>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</si>
  <si>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</si>
  <si>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</si>
  <si>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</si>
  <si>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</si>
  <si>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</si>
  <si>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</si>
  <si>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</si>
  <si>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</si>
  <si>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</si>
  <si>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</si>
  <si>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</si>
  <si>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</si>
  <si>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</si>
  <si>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</si>
  <si>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</si>
  <si>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</si>
  <si>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</si>
  <si>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</si>
  <si>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</si>
  <si>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</si>
  <si>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</si>
  <si>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</si>
  <si>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</si>
  <si>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</si>
  <si>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</si>
  <si>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</si>
  <si>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</si>
  <si>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</si>
  <si>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</si>
  <si>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</si>
  <si>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</si>
  <si>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</si>
  <si>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</si>
  <si>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</si>
  <si>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</si>
  <si>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</si>
  <si>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</si>
  <si>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</si>
  <si>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</si>
  <si>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</si>
  <si>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</si>
  <si>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</si>
  <si>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</si>
  <si>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</si>
  <si>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</si>
  <si>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</si>
  <si>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</si>
  <si>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</si>
  <si>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</si>
  <si>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</si>
  <si>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</si>
  <si>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</si>
  <si>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</si>
  <si>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</si>
  <si>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</si>
  <si>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</si>
  <si>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</si>
  <si>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</si>
  <si>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</si>
  <si>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</si>
  <si>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</si>
  <si>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</si>
  <si>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</si>
  <si>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</si>
  <si>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</si>
  <si>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</si>
  <si>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</si>
  <si>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</si>
  <si>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</si>
  <si>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</si>
  <si>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</si>
  <si>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</si>
  <si>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</si>
  <si>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</si>
  <si>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</si>
  <si>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</si>
  <si>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</si>
  <si>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</si>
  <si>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</si>
  <si>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</si>
  <si>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</si>
  <si>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</si>
  <si>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</si>
  <si>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</si>
  <si>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</si>
  <si>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</si>
  <si>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</si>
  <si>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</si>
  <si>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</si>
  <si>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</si>
  <si>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</si>
  <si>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</si>
  <si>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</si>
  <si>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</si>
  <si>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</si>
  <si>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</si>
  <si>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</si>
  <si>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</si>
  <si>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</si>
  <si>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</si>
  <si>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</si>
  <si>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</si>
  <si>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</si>
  <si>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</si>
  <si>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</si>
  <si>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</si>
  <si>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</si>
  <si>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</si>
  <si>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</si>
  <si>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</si>
  <si>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</si>
  <si>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</si>
  <si>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</si>
  <si>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</si>
  <si>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</si>
  <si>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</si>
  <si>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</si>
  <si>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</si>
  <si>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</si>
  <si>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</si>
  <si>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</si>
  <si>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</si>
  <si>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</si>
  <si>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</si>
  <si>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</si>
  <si>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</si>
  <si>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</si>
  <si>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</si>
  <si>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</si>
  <si>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</si>
  <si>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</si>
  <si>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</si>
  <si>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</si>
  <si>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</si>
  <si>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</si>
  <si>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</si>
  <si>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</si>
  <si>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</si>
  <si>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</si>
  <si>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</si>
  <si>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</si>
  <si>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</si>
  <si>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</si>
  <si>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</si>
  <si>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</si>
  <si>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</si>
  <si>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</si>
  <si>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</si>
  <si>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</si>
  <si>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</si>
  <si>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</si>
  <si>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</si>
  <si>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</si>
  <si>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</si>
  <si>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</si>
  <si>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</si>
  <si>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</si>
  <si>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</si>
  <si>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</si>
  <si>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</si>
  <si>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</si>
  <si>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</si>
  <si>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</si>
  <si>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</si>
  <si>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</si>
  <si>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</si>
  <si>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</si>
  <si>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</si>
  <si>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</si>
  <si>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</si>
  <si>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</si>
  <si>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</si>
  <si>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</si>
  <si>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</si>
  <si>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</si>
  <si>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</si>
  <si>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</si>
  <si>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</si>
  <si>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</si>
  <si>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</si>
  <si>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</si>
  <si>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</si>
  <si>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</si>
  <si>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</si>
  <si>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</si>
  <si>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</si>
  <si>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</si>
  <si>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</si>
  <si>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</si>
  <si>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</si>
  <si>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</si>
  <si>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</si>
  <si>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</si>
  <si>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</si>
  <si>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</si>
  <si>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</si>
  <si>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</si>
  <si>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</si>
  <si>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</si>
  <si>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</si>
  <si>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</si>
  <si>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</si>
  <si>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</si>
  <si>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</si>
  <si>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</si>
  <si>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</si>
  <si>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</si>
  <si>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</si>
  <si>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</si>
  <si>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</si>
  <si>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</si>
  <si>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</si>
  <si>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</si>
  <si>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</si>
  <si>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</si>
  <si>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</si>
  <si>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</si>
  <si>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</si>
  <si>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</si>
  <si>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</si>
  <si>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</si>
  <si>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</si>
  <si>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</si>
  <si>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</si>
  <si>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</si>
  <si>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</si>
  <si>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</si>
  <si>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</si>
  <si>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</si>
  <si>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</si>
  <si>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</si>
  <si>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</si>
  <si>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</si>
  <si>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</si>
  <si>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</si>
  <si>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</si>
  <si>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</si>
  <si>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</si>
  <si>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</si>
  <si>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</si>
  <si>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</si>
  <si>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</si>
  <si>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</si>
  <si>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</si>
  <si>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</si>
  <si>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</si>
  <si>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</si>
  <si>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</si>
  <si>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</si>
  <si>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</si>
  <si>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</si>
  <si>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</si>
  <si>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</si>
  <si>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</si>
  <si>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</si>
  <si>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</si>
  <si>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</si>
  <si>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</si>
  <si>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</si>
  <si>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</si>
  <si>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</si>
  <si>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</si>
  <si>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</si>
  <si>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</si>
  <si>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</si>
  <si>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</si>
  <si>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</si>
  <si>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</si>
  <si>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</si>
  <si>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</si>
  <si>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</si>
  <si>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</si>
  <si>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</si>
  <si>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</si>
  <si>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</si>
  <si>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</si>
  <si>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</si>
  <si>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</si>
  <si>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</si>
  <si>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</si>
  <si>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</si>
  <si>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</si>
  <si>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</si>
  <si>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</si>
  <si>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</si>
  <si>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</si>
  <si>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</si>
  <si>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</si>
  <si>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</si>
  <si>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</si>
  <si>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</si>
  <si>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</si>
  <si>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</si>
  <si>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</si>
  <si>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</si>
  <si>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</si>
  <si>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</si>
  <si>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</si>
  <si>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</si>
  <si>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</si>
  <si>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</si>
  <si>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</si>
  <si>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</si>
  <si>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</si>
  <si>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</si>
  <si>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</si>
  <si>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</si>
  <si>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</si>
  <si>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</si>
  <si>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</si>
  <si>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</si>
  <si>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</si>
  <si>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</si>
  <si>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</si>
  <si>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</si>
  <si>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</si>
  <si>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</si>
  <si>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</si>
  <si>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</si>
  <si>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</si>
  <si>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</si>
  <si>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</si>
  <si>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</si>
  <si>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</si>
  <si>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</si>
  <si>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</si>
  <si>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</si>
  <si>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</si>
  <si>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</si>
  <si>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</si>
  <si>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</si>
  <si>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</si>
  <si>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</si>
  <si>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</si>
  <si>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</si>
  <si>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</si>
  <si>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</si>
  <si>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</si>
  <si>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</si>
  <si>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</si>
  <si>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</si>
  <si>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</si>
  <si>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</si>
  <si>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</si>
  <si>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</si>
  <si>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</si>
  <si>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</si>
  <si>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</si>
  <si>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</si>
  <si>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</si>
  <si>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</si>
  <si>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</si>
  <si>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</si>
  <si>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</si>
  <si>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</si>
  <si>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</si>
  <si>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</si>
  <si>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</si>
  <si>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</si>
  <si>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</si>
  <si>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</si>
  <si>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</si>
  <si>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</si>
  <si>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</si>
  <si>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</si>
  <si>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</si>
  <si>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</si>
  <si>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</si>
  <si>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</si>
  <si>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</si>
  <si>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</si>
  <si>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</si>
  <si>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</si>
  <si>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</si>
  <si>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</si>
  <si>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</si>
  <si>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</si>
  <si>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</si>
  <si>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</si>
  <si>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</si>
  <si>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</si>
  <si>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</si>
  <si>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</si>
  <si>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</si>
  <si>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</si>
  <si>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</si>
  <si>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</si>
  <si>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</si>
  <si>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</si>
  <si>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</si>
  <si>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</si>
  <si>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</si>
  <si>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</si>
  <si>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</si>
  <si>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</si>
  <si>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</si>
  <si>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</si>
  <si>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</si>
  <si>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</si>
  <si>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</si>
  <si>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</si>
  <si>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</si>
  <si>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</si>
  <si>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</si>
  <si>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</si>
  <si>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</si>
  <si>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</si>
  <si>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</si>
  <si>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</si>
  <si>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</si>
  <si>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</si>
  <si>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</si>
  <si>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</si>
  <si>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</si>
  <si>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</si>
  <si>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</si>
  <si>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</si>
  <si>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</si>
  <si>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</si>
  <si>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</si>
  <si>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</si>
  <si>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</si>
  <si>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</si>
  <si>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</si>
  <si>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</si>
  <si>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</si>
  <si>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</si>
  <si>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</si>
  <si>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</si>
  <si>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</si>
  <si>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</si>
  <si>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</si>
  <si>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</si>
  <si>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</si>
  <si>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</si>
  <si>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</si>
  <si>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</si>
  <si>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</si>
  <si>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</si>
  <si>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</si>
  <si>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</si>
  <si>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</si>
  <si>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</si>
  <si>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</si>
  <si>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</si>
  <si>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</si>
  <si>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</si>
  <si>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</si>
  <si>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</si>
  <si>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</si>
  <si>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</si>
  <si>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</si>
  <si>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</si>
  <si>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</si>
  <si>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</si>
  <si>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</si>
  <si>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</si>
  <si>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</si>
  <si>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</si>
  <si>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</si>
  <si>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</si>
  <si>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</si>
  <si>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</si>
  <si>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</si>
  <si>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</si>
  <si>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</si>
  <si>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</si>
  <si>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</si>
  <si>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</si>
  <si>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</si>
  <si>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</si>
  <si>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</si>
  <si>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</si>
  <si>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</si>
  <si>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</si>
  <si>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</si>
  <si>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</si>
  <si>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</si>
  <si>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</si>
  <si>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</si>
  <si>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</si>
  <si>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</si>
  <si>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</si>
  <si>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</si>
  <si>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</si>
  <si>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</si>
  <si>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</si>
  <si>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</si>
  <si>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</si>
  <si>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</si>
  <si>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</si>
  <si>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</si>
  <si>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</si>
  <si>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</si>
  <si>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</si>
  <si>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</si>
  <si>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</si>
  <si>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</si>
  <si>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</si>
  <si>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</si>
  <si>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</si>
  <si>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</si>
  <si>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</si>
  <si>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</si>
  <si>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</si>
  <si>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</si>
  <si>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</si>
  <si>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</si>
  <si>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</si>
  <si>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</si>
  <si>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</si>
  <si>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</si>
  <si>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</si>
  <si>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</si>
  <si>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</si>
  <si>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</si>
  <si>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</si>
  <si>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</si>
  <si>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</si>
  <si>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</si>
  <si>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</si>
  <si>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</si>
  <si>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</si>
  <si>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</si>
  <si>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</si>
  <si>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</si>
  <si>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</si>
  <si>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</si>
  <si>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</si>
  <si>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</si>
  <si>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</si>
  <si>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</si>
  <si>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</si>
  <si>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</si>
  <si>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</si>
  <si>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</si>
  <si>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</si>
  <si>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</si>
  <si>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</si>
  <si>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</si>
  <si>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</si>
  <si>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</si>
  <si>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</si>
  <si>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</si>
  <si>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</si>
  <si>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</si>
  <si>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</si>
  <si>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</si>
  <si>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</si>
  <si>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</si>
  <si>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</si>
  <si>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</si>
  <si>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</si>
  <si>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</si>
  <si>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</si>
  <si>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</si>
  <si>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</si>
  <si>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</si>
  <si>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</si>
  <si>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</si>
  <si>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</si>
  <si>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</si>
  <si>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</si>
  <si>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</si>
  <si>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</si>
  <si>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</si>
  <si>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</si>
  <si>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</si>
  <si>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</si>
  <si>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</si>
  <si>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</si>
  <si>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</si>
  <si>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</si>
  <si>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</si>
  <si>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</si>
  <si>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</si>
  <si>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</si>
  <si>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</si>
  <si>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</si>
  <si>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</si>
  <si>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</si>
  <si>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</si>
  <si>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</si>
  <si>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</si>
  <si>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</si>
  <si>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</si>
  <si>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</si>
  <si>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</si>
  <si>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</si>
  <si>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</si>
  <si>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</si>
  <si>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</si>
  <si>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</si>
  <si>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</si>
  <si>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</si>
  <si>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</si>
  <si>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</si>
  <si>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</si>
  <si>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</si>
  <si>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</si>
  <si>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</si>
  <si>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</si>
  <si>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</si>
  <si>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</si>
  <si>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</si>
  <si>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</si>
  <si>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</si>
  <si>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</si>
  <si>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</si>
  <si>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</si>
  <si>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</si>
  <si>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</si>
  <si>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</si>
  <si>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</si>
  <si>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</si>
  <si>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</si>
  <si>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</si>
  <si>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</si>
  <si>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</si>
  <si>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</si>
  <si>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</si>
  <si>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</si>
  <si>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</si>
  <si>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</si>
  <si>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</si>
  <si>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</si>
  <si>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</si>
  <si>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</si>
  <si>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</si>
  <si>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</si>
  <si>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</si>
  <si>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</si>
  <si>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</si>
  <si>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</si>
  <si>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</si>
  <si>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</si>
  <si>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</si>
  <si>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</si>
  <si>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</si>
  <si>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</si>
  <si>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</si>
  <si>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</si>
  <si>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</si>
  <si>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</si>
  <si>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</si>
  <si>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</si>
  <si>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</si>
  <si>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</si>
  <si>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</si>
  <si>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</si>
  <si>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</si>
  <si>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</si>
  <si>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</si>
  <si>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</si>
  <si>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</si>
  <si>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</si>
  <si>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</si>
  <si>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</si>
  <si>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</si>
  <si>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</si>
  <si>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</si>
  <si>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</si>
  <si>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</si>
  <si>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</si>
  <si>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</si>
  <si>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</si>
  <si>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</si>
  <si>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</si>
  <si>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</si>
  <si>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</si>
  <si>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</si>
  <si>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</si>
  <si>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</si>
  <si>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</si>
  <si>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</si>
  <si>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</si>
  <si>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</si>
  <si>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</si>
  <si>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</si>
  <si>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</si>
  <si>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</si>
  <si>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</si>
  <si>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</si>
  <si>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</si>
  <si>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</si>
  <si>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</si>
  <si>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</si>
  <si>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</si>
  <si>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</si>
  <si>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</si>
  <si>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</si>
  <si>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</si>
  <si>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</si>
  <si>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</si>
  <si>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</si>
  <si>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</si>
  <si>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</si>
  <si>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</si>
  <si>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</si>
  <si>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</si>
  <si>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</si>
  <si>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</si>
  <si>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</si>
  <si>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</si>
  <si>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</si>
  <si>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</si>
  <si>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</si>
  <si>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</si>
  <si>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</si>
  <si>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</si>
  <si>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</si>
  <si>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</si>
  <si>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</si>
  <si>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</si>
  <si>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</si>
  <si>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</si>
  <si>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</si>
  <si>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</si>
  <si>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</si>
  <si>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</si>
  <si>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</si>
  <si>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</si>
  <si>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</si>
  <si>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</si>
  <si>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</si>
  <si>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</si>
  <si>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</si>
  <si>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</si>
  <si>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</si>
  <si>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</si>
  <si>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</si>
  <si>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</si>
  <si>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</si>
  <si>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</si>
  <si>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</si>
  <si>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</si>
  <si>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</si>
  <si>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</si>
  <si>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</si>
  <si>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</si>
  <si>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</si>
  <si>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</si>
  <si>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</si>
  <si>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</si>
  <si>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</si>
  <si>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</si>
  <si>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</si>
  <si>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</si>
  <si>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</si>
  <si>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</si>
  <si>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</si>
  <si>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</si>
  <si>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</si>
  <si>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</si>
  <si>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</si>
  <si>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</si>
  <si>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</si>
  <si>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</si>
  <si>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</si>
  <si>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</si>
  <si>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</si>
  <si>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</si>
  <si>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</si>
  <si>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</si>
  <si>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</si>
  <si>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</si>
  <si>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</si>
  <si>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</si>
  <si>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</si>
  <si>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</si>
  <si>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</si>
  <si>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</si>
  <si>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</si>
  <si>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</si>
  <si>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</si>
  <si>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</si>
  <si>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</si>
  <si>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</si>
  <si>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</si>
  <si>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</si>
  <si>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</si>
  <si>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</si>
  <si>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</si>
  <si>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</si>
  <si>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</si>
  <si>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</si>
  <si>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</si>
  <si>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</si>
  <si>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</si>
  <si>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</si>
  <si>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</si>
  <si>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</si>
  <si>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</si>
  <si>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</si>
  <si>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</si>
  <si>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</si>
  <si>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</si>
  <si>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</si>
  <si>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</si>
  <si>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</si>
  <si>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</si>
  <si>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</si>
  <si>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</si>
  <si>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</si>
  <si>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</si>
  <si>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</si>
  <si>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</si>
  <si>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</si>
  <si>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</si>
  <si>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</si>
  <si>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</si>
  <si>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</si>
  <si>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</si>
  <si>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</si>
  <si>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</si>
  <si>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</si>
  <si>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</si>
  <si>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</si>
  <si>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</si>
  <si>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</si>
  <si>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</si>
  <si>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</si>
  <si>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</si>
  <si>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</si>
  <si>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</si>
  <si>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</si>
  <si>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</si>
  <si>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</si>
  <si>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</si>
  <si>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</si>
  <si>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</si>
  <si>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</si>
  <si>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</si>
  <si>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</si>
  <si>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</si>
  <si>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</si>
  <si>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</si>
  <si>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</si>
  <si>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</si>
  <si>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</si>
  <si>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</si>
  <si>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</si>
  <si>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</si>
  <si>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</si>
  <si>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</si>
  <si>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</si>
  <si>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</si>
  <si>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</si>
  <si>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</si>
  <si>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</si>
  <si>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</si>
  <si>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</si>
  <si>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</si>
  <si>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</si>
  <si>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</si>
  <si>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</si>
  <si>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</si>
  <si>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</si>
  <si>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</si>
  <si>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</si>
  <si>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</si>
  <si>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</si>
  <si>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</si>
  <si>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</si>
  <si>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</si>
  <si>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</si>
  <si>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</si>
  <si>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</si>
  <si>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</si>
  <si>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</si>
  <si>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</si>
  <si>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</si>
  <si>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</si>
  <si>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</si>
  <si>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</si>
  <si>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</si>
  <si>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</si>
  <si>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</si>
  <si>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</si>
  <si>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</si>
  <si>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</si>
  <si>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</si>
  <si>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</si>
  <si>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</si>
  <si>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</si>
  <si>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</si>
  <si>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</si>
  <si>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</si>
  <si>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</si>
  <si>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</si>
  <si>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</si>
  <si>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</si>
  <si>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</si>
  <si>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</si>
  <si>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</si>
  <si>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</si>
  <si>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</si>
  <si>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</si>
  <si>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</si>
  <si>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</si>
  <si>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</si>
  <si>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</si>
  <si>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</si>
  <si>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</si>
  <si>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</si>
  <si>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</si>
  <si>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</si>
  <si>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</si>
  <si>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</si>
  <si>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</si>
  <si>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</si>
  <si>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</si>
  <si>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</si>
  <si>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</si>
  <si>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</si>
  <si>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</si>
  <si>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</si>
  <si>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</si>
  <si>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</si>
  <si>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</si>
  <si>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</si>
  <si>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</si>
  <si>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</si>
  <si>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</si>
  <si>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</si>
  <si>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</si>
  <si>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</si>
  <si>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</si>
  <si>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</si>
  <si>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</si>
  <si>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</si>
  <si>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</si>
  <si>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</si>
  <si>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</si>
  <si>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</si>
  <si>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</si>
  <si>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</si>
  <si>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</si>
  <si>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</si>
  <si>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</si>
  <si>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</si>
  <si>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</si>
  <si>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</si>
  <si>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</si>
  <si>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</si>
  <si>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</si>
  <si>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</si>
  <si>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</si>
  <si>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</si>
  <si>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</si>
  <si>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</si>
  <si>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</si>
  <si>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</si>
  <si>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</si>
  <si>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</si>
  <si>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</si>
  <si>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</si>
  <si>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</si>
  <si>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</si>
  <si>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</si>
  <si>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</si>
  <si>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</si>
  <si>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</si>
  <si>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</si>
  <si>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</si>
  <si>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</si>
  <si>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</si>
  <si>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</si>
  <si>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</si>
  <si>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</si>
  <si>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</si>
  <si>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</si>
  <si>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</si>
  <si>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</si>
  <si>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</si>
  <si>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</si>
  <si>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</si>
  <si>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</si>
  <si>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</si>
  <si>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</si>
  <si>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</si>
  <si>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</si>
  <si>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</si>
  <si>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</si>
  <si>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</si>
  <si>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</si>
  <si>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</si>
  <si>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</si>
  <si>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</si>
  <si>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</si>
  <si>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</si>
  <si>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</si>
  <si>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</si>
  <si>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</si>
  <si>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</si>
  <si>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</si>
  <si>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</si>
  <si>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</si>
  <si>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</si>
  <si>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</si>
  <si>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</si>
  <si>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</si>
  <si>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</si>
  <si>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</si>
  <si>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</si>
  <si>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</si>
  <si>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</si>
  <si>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</si>
  <si>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</si>
  <si>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</si>
  <si>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BB2025-036</t>
  </si>
  <si>
    <t>LV40203253108</t>
  </si>
  <si>
    <t>BALTIC BEES JET TEAM SIA</t>
  </si>
  <si>
    <t>20250027</t>
  </si>
  <si>
    <t>36830704</t>
  </si>
  <si>
    <t>KING LIGHT&amp; SOUND, s.r.o.</t>
  </si>
  <si>
    <t>3020250634</t>
  </si>
  <si>
    <t>36039314</t>
  </si>
  <si>
    <t>Sojka resort</t>
  </si>
  <si>
    <t>Kontaktná osoba zodpovedná za vyplnený formulár
meno a priezvisko: Ing. Miroslav Toma
e-mail: cpt@atlas.sk
tel. kontakt (mobil): 0908794333</t>
  </si>
  <si>
    <t>Organizácia podujatia
názov podujatia: Air Race Jasna - jediné preteky lietadiel UL &amp; Experimental v Európe
miesto konania: Letisko Aerodrome Jasna, Dúbrava, okr. Liptovský Mikuláš
termín: 23.08.2025 - ukážka športového letectva</t>
  </si>
  <si>
    <t>Organizácia podujatia
názov podujatia: Air Race Jasna - jediné preteky lietadiel UL &amp; Experimental v Európe
miesto konania: Letisko Aerodrome Jasna, Dúbrava, okr. Liptovský Mikuláš
termín: 23.08.2025 - technické zabezpečenie (ozvučenie, osvetlenie a obrazový prenos)</t>
  </si>
  <si>
    <t>Organizácia podujatia
názov podujatia: Air Race Jasna - jediné preteky lietadiel UL &amp; Experimental v Európe
miesto konania: Letisko Aerodrome Jasna, Dúbrava, okr. Liptovský Mikuláš
termín: 23.08.2025 - ubytovanie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</si>
</sst>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8" val="6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7"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69"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46022</v>
      </c>
      <c r="D1" s="26"/>
      <c r="G1" s="252">
        <v>45688</v>
      </c>
    </row>
    <row r="2" spans="1:7" ht="15" x14ac:dyDescent="0.25">
      <c r="A2" s="28"/>
      <c r="B2" s="28"/>
      <c r="G2" s="252">
        <v>45716</v>
      </c>
    </row>
    <row r="3" spans="1:7" ht="14.25" x14ac:dyDescent="0.2">
      <c r="A3" s="30" t="s">
        <v>312</v>
      </c>
      <c r="B3" s="338" t="str">
        <f>INDEX(Adr!B:B,Doklady!B102+1)</f>
        <v>Pilot JET s.r.o.</v>
      </c>
      <c r="C3" s="338"/>
      <c r="D3" s="338"/>
      <c r="G3" s="252">
        <v>45747</v>
      </c>
    </row>
    <row r="4" spans="1:7" ht="14.25" x14ac:dyDescent="0.2">
      <c r="A4" s="30" t="s">
        <v>313</v>
      </c>
      <c r="B4" s="29" t="str">
        <f>RIGHT("0000"&amp;INDEX(Adr!A:A,Doklady!B102+1),8)</f>
        <v>48136387</v>
      </c>
      <c r="G4" s="252">
        <v>45777</v>
      </c>
    </row>
    <row r="5" spans="1:7" ht="14.25" x14ac:dyDescent="0.2">
      <c r="A5" s="30" t="s">
        <v>314</v>
      </c>
      <c r="B5" s="29" t="str">
        <f>INDEX(Adr!D:D,Doklady!B102+1)&amp;", "&amp;INDEX(Adr!E:E,Doklady!B102+1)</f>
        <v>Ružinovská 3,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25000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25000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INDEX(Adr!B2:B244,Doklady!B102)</f>
        <v>Pilot JET s.r.o.</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48136387</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spoločnosť s ručením obmedzeným</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Ružinovská 3, Bratislava, 821 02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25000</v>
      </c>
      <c r="D10" s="126">
        <f>C10-E10</f>
        <v>25000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25000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25000</v>
      </c>
      <c r="D53" s="73">
        <f>IF(A53&lt;&gt;"",Doklady!I1-Doklady!J1,"")</f>
        <v>25000</v>
      </c>
      <c r="E53" s="73">
        <f>IF(A53&lt;&gt;"",MIN(D53,C53)*Doklady!C1/(1-Doklady!C1),"")</f>
        <v>0</v>
      </c>
      <c r="F53" s="71">
        <f>IF(A53&lt;&gt;"",Doklady!J1,"")</f>
        <v>0</v>
      </c>
      <c r="G53" s="73">
        <f>+IFERROR(HLOOKUP(IF(RIGHT(B53,15)="bežné transfery",LEFT(B53,LEN(B53)-18),0),$J$40:$K$42,3,0),MIN(C53,D53))</f>
        <v>25000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25000</v>
      </c>
      <c r="D130" s="228">
        <f t="shared" ref="D130:I130" si="9">SUM(D53:D129)</f>
        <v>25000</v>
      </c>
      <c r="E130" s="228">
        <f t="shared" si="9"/>
        <v>0</v>
      </c>
      <c r="F130" s="228">
        <f t="shared" si="9"/>
        <v>0</v>
      </c>
      <c r="G130" s="228">
        <f t="shared" si="9"/>
        <v>25000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c r="E140" s="362"/>
      <c r="F140" s="362"/>
      <c r="G140" s="362"/>
      <c r="H140" s="362"/>
      <c r="I140" s="362"/>
      <c r="J140" s="85"/>
    </row>
    <row r="141" spans="1:26" ht="68.25" customHeight="1" x14ac:dyDescent="0.2">
      <c r="A141" s="9"/>
      <c r="B141" s="281" t="s">
        <v>3006</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1" orientation="landscape" r:id="rId1"/>
  <headerFooter>
    <oddFooter>Strana &amp;P z &amp;N</oddFooter>
  </headerFooter>
  <rowBreaks count="2" manualBreakCount="2">
    <brk id="96" max="8" man="1"/>
    <brk id="141"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G114" sqref="G11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48136387</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25000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95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78</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90" x14ac:dyDescent="0.2">
      <c r="A107" s="14" t="s">
        <v>2996</v>
      </c>
      <c r="B107" s="14" t="s">
        <v>2997</v>
      </c>
      <c r="C107" s="14" t="s">
        <v>2997</v>
      </c>
      <c r="D107" s="16">
        <v>45923</v>
      </c>
      <c r="E107" s="16"/>
      <c r="F107" s="14" t="s">
        <v>3007</v>
      </c>
      <c r="G107" s="14" t="s">
        <v>2998</v>
      </c>
      <c r="H107" s="14" t="s">
        <v>2999</v>
      </c>
      <c r="I107" s="15">
        <v>7737.84</v>
      </c>
      <c r="J107" s="77">
        <v>10</v>
      </c>
      <c r="K107" s="92"/>
    </row>
    <row r="108" spans="1:25" ht="101.25" x14ac:dyDescent="0.2">
      <c r="A108" s="14" t="s">
        <v>2996</v>
      </c>
      <c r="B108" s="14" t="s">
        <v>3000</v>
      </c>
      <c r="C108" s="14" t="s">
        <v>3000</v>
      </c>
      <c r="D108" s="16">
        <v>45923</v>
      </c>
      <c r="E108" s="16"/>
      <c r="F108" s="14" t="s">
        <v>3008</v>
      </c>
      <c r="G108" s="14" t="s">
        <v>3001</v>
      </c>
      <c r="H108" s="14" t="s">
        <v>3002</v>
      </c>
      <c r="I108" s="15">
        <v>16163.8</v>
      </c>
      <c r="J108" s="77">
        <v>10</v>
      </c>
      <c r="K108" s="92"/>
    </row>
    <row r="109" spans="1:25" ht="78.75" x14ac:dyDescent="0.2">
      <c r="A109" s="14" t="s">
        <v>2996</v>
      </c>
      <c r="B109" s="14" t="s">
        <v>3003</v>
      </c>
      <c r="C109" s="14" t="s">
        <v>3003</v>
      </c>
      <c r="D109" s="16">
        <v>45959</v>
      </c>
      <c r="E109" s="16"/>
      <c r="F109" s="14" t="s">
        <v>3009</v>
      </c>
      <c r="G109" s="14" t="s">
        <v>3004</v>
      </c>
      <c r="H109" s="14" t="s">
        <v>3005</v>
      </c>
      <c r="I109" s="15">
        <v>1098.3599999999999</v>
      </c>
      <c r="J109" s="77">
        <v>10</v>
      </c>
      <c r="K109" s="92"/>
    </row>
    <row r="110" spans="1:25" ht="12.75" x14ac:dyDescent="0.2">
      <c r="A110" s="14"/>
      <c r="B110" s="14"/>
      <c r="C110" s="14"/>
      <c r="D110" s="16"/>
      <c r="E110" s="16"/>
      <c r="F110" s="14"/>
      <c r="G110" s="14"/>
      <c r="H110" s="14"/>
      <c r="I110" s="15"/>
      <c r="J110" s="77"/>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x14ac:dyDescent="0.2">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x14ac:dyDescent="0.2">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x14ac:dyDescent="0.2">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x14ac:dyDescent="0.2">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x14ac:dyDescent="0.2">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x14ac:dyDescent="0.2">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x14ac:dyDescent="0.2">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x14ac:dyDescent="0.2">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x14ac:dyDescent="0.2">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0"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Pilot JET s.r.o., Ružinovská 3, Bratislava, 821 02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48136387</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Pilot JET s.r.o., Ružinovská 3, Bratislava, 821 02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48136387</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Pelikán Simona, Mgr.</cp:lastModifiedBy>
  <cp:revision/>
  <cp:lastPrinted>2025-12-23T11:43:26Z</cp:lastPrinted>
  <dcterms:created xsi:type="dcterms:W3CDTF">2017-02-20T06:20:12Z</dcterms:created>
  <dcterms:modified xsi:type="dcterms:W3CDTF">2026-01-27T08:14:54Z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