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ento_zošit" defaultThemeVersion="124226"/>
  <mc:AlternateContent xmlns:mc="http://schemas.openxmlformats.org/markup-compatibility/2006">
    <mc:Choice Requires="x15">
      <x15ac:absPath xmlns:x15ac="http://schemas.microsoft.com/office/spreadsheetml/2010/11/ac" url="C:\Users\jakub\Desktop\vyuctovanie Crafter\"/>
    </mc:Choice>
  </mc:AlternateContent>
  <xr:revisionPtr revIDLastSave="0" documentId="13_ncr:1_{5DAD4CAF-93AA-4751-A361-70C1BA092BBF}" xr6:coauthVersionLast="47" xr6:coauthVersionMax="47" xr10:uidLastSave="{00000000-0000-0000-0000-000000000000}"/>
  <bookViews>
    <workbookView xWindow="-110" yWindow="-110" windowWidth="19420" windowHeight="1150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<sst xmlns="http://schemas.openxmlformats.org/spreadsheetml/2006/main" count="6543" uniqueCount="3002">
  <si>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</si>
  <si>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</si>
  <si>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</si>
  <si>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</si>
  <si>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</si>
  <si>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</si>
  <si>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</si>
  <si>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</si>
  <si>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</si>
  <si>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</si>
  <si>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</si>
  <si>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</si>
  <si>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</si>
  <si>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</si>
  <si>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</si>
  <si>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</si>
  <si>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</si>
  <si>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</si>
  <si>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</si>
  <si>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</si>
  <si>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</si>
  <si>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</si>
  <si>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</si>
  <si>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</si>
  <si>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</si>
  <si>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</si>
  <si>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</si>
  <si>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</si>
  <si>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</si>
  <si>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</si>
  <si>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</si>
  <si>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</si>
  <si>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</si>
  <si>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</si>
  <si>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</si>
  <si>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</si>
  <si>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</si>
  <si>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</si>
  <si>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</si>
  <si>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</si>
  <si>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</si>
  <si>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</si>
  <si>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</si>
  <si>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</si>
  <si>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</si>
  <si>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</si>
  <si>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</si>
  <si>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</si>
  <si>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</si>
  <si>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</si>
  <si>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</si>
  <si>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</si>
  <si>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</si>
  <si>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</si>
  <si>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</si>
  <si>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</si>
  <si>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</si>
  <si>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</si>
  <si>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</si>
  <si>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</si>
  <si>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</si>
  <si>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</si>
  <si>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</si>
  <si>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</si>
  <si>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</si>
  <si>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</si>
  <si>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</si>
  <si>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</si>
  <si>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</si>
  <si>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</si>
  <si>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</si>
  <si>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</si>
  <si>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</si>
  <si>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</si>
  <si>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</si>
  <si>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</si>
  <si>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</si>
  <si>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</si>
  <si>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</si>
  <si>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</si>
  <si>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</si>
  <si>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</si>
  <si>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</si>
  <si>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</si>
  <si>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</si>
  <si>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</si>
  <si>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</si>
  <si>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</si>
  <si>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</si>
  <si>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</si>
  <si>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</si>
  <si>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</si>
  <si>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</si>
  <si>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</si>
  <si>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</si>
  <si>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</si>
  <si>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</si>
  <si>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</si>
  <si>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</si>
  <si>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</si>
  <si>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</si>
  <si>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</si>
  <si>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</si>
  <si>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</si>
  <si>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</si>
  <si>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</si>
  <si>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</si>
  <si>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</si>
  <si>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</si>
  <si>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</si>
  <si>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</si>
  <si>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</si>
  <si>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</si>
  <si>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</si>
  <si>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</si>
  <si>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</si>
  <si>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</si>
  <si>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</si>
  <si>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</si>
  <si>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</si>
  <si>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</si>
  <si>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</si>
  <si>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</si>
  <si>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</si>
  <si>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</si>
  <si>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</si>
  <si>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</si>
  <si>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</si>
  <si>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</si>
  <si>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</si>
  <si>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</si>
  <si>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</si>
  <si>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</si>
  <si>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</si>
  <si>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</si>
  <si>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</si>
  <si>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</si>
  <si>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</si>
  <si>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</si>
  <si>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</si>
  <si>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</si>
  <si>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</si>
  <si>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</si>
  <si>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</si>
  <si>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</si>
  <si>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</si>
  <si>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</si>
  <si>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</si>
  <si>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</si>
  <si>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</si>
  <si>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</si>
  <si>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</si>
  <si>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</si>
  <si>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</si>
  <si>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</si>
  <si>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</si>
  <si>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</si>
  <si>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</si>
  <si>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</si>
  <si>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</si>
  <si>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</si>
  <si>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</si>
  <si>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</si>
  <si>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</si>
  <si>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</si>
  <si>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</si>
  <si>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</si>
  <si>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</si>
  <si>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</si>
  <si>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</si>
  <si>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</si>
  <si>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</si>
  <si>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</si>
  <si>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</si>
  <si>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</si>
  <si>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</si>
  <si>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</si>
  <si>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</si>
  <si>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</si>
  <si>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</si>
  <si>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</si>
  <si>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</si>
  <si>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</si>
  <si>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</si>
  <si>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</si>
  <si>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</si>
  <si>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</si>
  <si>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</si>
  <si>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</si>
  <si>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</si>
  <si>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</si>
  <si>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</si>
  <si>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</si>
  <si>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</si>
  <si>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</si>
  <si>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</si>
  <si>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</si>
  <si>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</si>
  <si>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</si>
  <si>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</si>
  <si>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</si>
  <si>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</si>
  <si>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</si>
  <si>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</si>
  <si>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</si>
  <si>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</si>
  <si>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</si>
  <si>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</si>
  <si>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</si>
  <si>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</si>
  <si>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</si>
  <si>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</si>
  <si>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</si>
  <si>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</si>
  <si>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</si>
  <si>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</si>
  <si>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</si>
  <si>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</si>
  <si>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</si>
  <si>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</si>
  <si>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</si>
  <si>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</si>
  <si>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</si>
  <si>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</si>
  <si>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</si>
  <si>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</si>
  <si>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</si>
  <si>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</si>
  <si>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</si>
  <si>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</si>
  <si>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</si>
  <si>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</si>
  <si>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</si>
  <si>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</si>
  <si>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</si>
  <si>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</si>
  <si>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</si>
  <si>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</si>
  <si>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</si>
  <si>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</si>
  <si>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</si>
  <si>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</si>
  <si>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</si>
  <si>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</si>
  <si>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</si>
  <si>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</si>
  <si>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</si>
  <si>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</si>
  <si>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</si>
  <si>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</si>
  <si>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</si>
  <si>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</si>
  <si>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</si>
  <si>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</si>
  <si>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</si>
  <si>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</si>
  <si>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</si>
  <si>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</si>
  <si>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</si>
  <si>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</si>
  <si>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</si>
  <si>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</si>
  <si>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</si>
  <si>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</si>
  <si>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</si>
  <si>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</si>
  <si>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</si>
  <si>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</si>
  <si>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</si>
  <si>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</si>
  <si>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</si>
  <si>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</si>
  <si>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</si>
  <si>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</si>
  <si>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</si>
  <si>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</si>
  <si>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</si>
  <si>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</si>
  <si>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</si>
  <si>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</si>
  <si>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</si>
  <si>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</si>
  <si>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</si>
  <si>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</si>
  <si>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</si>
  <si>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</si>
  <si>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</si>
  <si>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</si>
  <si>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</si>
  <si>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</si>
  <si>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</si>
  <si>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</si>
  <si>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</si>
  <si>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</si>
  <si>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</si>
  <si>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</si>
  <si>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</si>
  <si>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</si>
  <si>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</si>
  <si>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</si>
  <si>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</si>
  <si>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</si>
  <si>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</si>
  <si>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</si>
  <si>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</si>
  <si>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</si>
  <si>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</si>
  <si>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</si>
  <si>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</si>
  <si>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</si>
  <si>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</si>
  <si>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</si>
  <si>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</si>
  <si>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</si>
  <si>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</si>
  <si>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</si>
  <si>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</si>
  <si>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</si>
  <si>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</si>
  <si>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</si>
  <si>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</si>
  <si>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</si>
  <si>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</si>
  <si>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</si>
  <si>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</si>
  <si>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</si>
  <si>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</si>
  <si>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</si>
  <si>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</si>
  <si>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</si>
  <si>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</si>
  <si>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</si>
  <si>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</si>
  <si>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</si>
  <si>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</si>
  <si>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</si>
  <si>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</si>
  <si>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</si>
  <si>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</si>
  <si>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</si>
  <si>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</si>
  <si>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</si>
  <si>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</si>
  <si>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</si>
  <si>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</si>
  <si>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</si>
  <si>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</si>
  <si>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</si>
  <si>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</si>
  <si>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</si>
  <si>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</si>
  <si>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</si>
  <si>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</si>
  <si>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</si>
  <si>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</si>
  <si>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</si>
  <si>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</si>
  <si>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</si>
  <si>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</si>
  <si>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</si>
  <si>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</si>
  <si>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</si>
  <si>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</si>
  <si>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</si>
  <si>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</si>
  <si>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</si>
  <si>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</si>
  <si>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</si>
  <si>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</si>
  <si>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</si>
  <si>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</si>
  <si>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</si>
  <si>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</si>
  <si>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</si>
  <si>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</si>
  <si>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</si>
  <si>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</si>
  <si>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</si>
  <si>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</si>
  <si>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</si>
  <si>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</si>
  <si>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</si>
  <si>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</si>
  <si>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</si>
  <si>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</si>
  <si>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</si>
  <si>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</si>
  <si>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</si>
  <si>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</si>
  <si>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</si>
  <si>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</si>
  <si>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</si>
  <si>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</si>
  <si>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</si>
  <si>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</si>
  <si>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</si>
  <si>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</si>
  <si>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</si>
  <si>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</si>
  <si>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</si>
  <si>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</si>
  <si>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</si>
  <si>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</si>
  <si>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</si>
  <si>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</si>
  <si>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</si>
  <si>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</si>
  <si>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</si>
  <si>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</si>
  <si>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</si>
  <si>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</si>
  <si>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</si>
  <si>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</si>
  <si>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</si>
  <si>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</si>
  <si>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</si>
  <si>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</si>
  <si>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</si>
  <si>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</si>
  <si>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</si>
  <si>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</si>
  <si>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</si>
  <si>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</si>
  <si>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</si>
  <si>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</si>
  <si>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</si>
  <si>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</si>
  <si>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</si>
  <si>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</si>
  <si>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</si>
  <si>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</si>
  <si>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</si>
  <si>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</si>
  <si>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</si>
  <si>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</si>
  <si>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</si>
  <si>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</si>
  <si>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</si>
  <si>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</si>
  <si>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</si>
  <si>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</si>
  <si>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</si>
  <si>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</si>
  <si>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</si>
  <si>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</si>
  <si>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</si>
  <si>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</si>
  <si>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</si>
  <si>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</si>
  <si>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</si>
  <si>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</si>
  <si>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</si>
  <si>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</si>
  <si>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</si>
  <si>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</si>
  <si>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</si>
  <si>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</si>
  <si>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</si>
  <si>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</si>
  <si>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</si>
  <si>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</si>
  <si>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</si>
  <si>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</si>
  <si>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</si>
  <si>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</si>
  <si>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</si>
  <si>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</si>
  <si>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</si>
  <si>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</si>
  <si>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</si>
  <si>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</si>
  <si>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</si>
  <si>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</si>
  <si>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</si>
  <si>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</si>
  <si>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</si>
  <si>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</si>
  <si>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</si>
  <si>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</si>
  <si>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</si>
  <si>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</si>
  <si>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</si>
  <si>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</si>
  <si>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</si>
  <si>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</si>
  <si>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</si>
  <si>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</si>
  <si>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</si>
  <si>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</si>
  <si>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</si>
  <si>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</si>
  <si>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</si>
  <si>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</si>
  <si>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</si>
  <si>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</si>
  <si>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</si>
  <si>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</si>
  <si>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</si>
  <si>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</si>
  <si>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</si>
  <si>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</si>
  <si>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</si>
  <si>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</si>
  <si>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</si>
  <si>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</si>
  <si>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</si>
  <si>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</si>
  <si>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</si>
  <si>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</si>
  <si>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</si>
  <si>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</si>
  <si>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</si>
  <si>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</si>
  <si>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</si>
  <si>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</si>
  <si>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</si>
  <si>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</si>
  <si>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</si>
  <si>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</si>
  <si>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</si>
  <si>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</si>
  <si>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</si>
  <si>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</si>
  <si>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</si>
  <si>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</si>
  <si>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</si>
  <si>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</si>
  <si>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</si>
  <si>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</si>
  <si>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</si>
  <si>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</si>
  <si>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</si>
  <si>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</si>
  <si>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</si>
  <si>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</si>
  <si>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</si>
  <si>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</si>
  <si>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</si>
  <si>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</si>
  <si>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</si>
  <si>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</si>
  <si>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</si>
  <si>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</si>
  <si>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</si>
  <si>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</si>
  <si>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</si>
  <si>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</si>
  <si>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</si>
  <si>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</si>
  <si>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</si>
  <si>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</si>
  <si>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</si>
  <si>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</si>
  <si>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</si>
  <si>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</si>
  <si>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</si>
  <si>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</si>
  <si>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</si>
  <si>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</si>
  <si>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</si>
  <si>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</si>
  <si>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</si>
  <si>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</si>
  <si>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</si>
  <si>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</si>
  <si>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</si>
  <si>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</si>
  <si>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</si>
  <si>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</si>
  <si>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</si>
  <si>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</si>
  <si>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</si>
  <si>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</si>
  <si>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</si>
  <si>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</si>
  <si>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</si>
  <si>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</si>
  <si>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</si>
  <si>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</si>
  <si>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</si>
  <si>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</si>
  <si>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</si>
  <si>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</si>
  <si>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</si>
  <si>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</si>
  <si>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</si>
  <si>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</si>
  <si>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</si>
  <si>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</si>
  <si>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</si>
  <si>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</si>
  <si>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</si>
  <si>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</si>
  <si>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</si>
  <si>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</si>
  <si>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</si>
  <si>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</si>
  <si>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</si>
  <si>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</si>
  <si>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</si>
  <si>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</si>
  <si>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</si>
  <si>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</si>
  <si>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</si>
  <si>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</si>
  <si>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</si>
  <si>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</si>
  <si>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</si>
  <si>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</si>
  <si>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</si>
  <si>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</si>
  <si>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</si>
  <si>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</si>
  <si>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</si>
  <si>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</si>
  <si>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</si>
  <si>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</si>
  <si>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</si>
  <si>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</si>
  <si>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</si>
  <si>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</si>
  <si>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</si>
  <si>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</si>
  <si>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</si>
  <si>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</si>
  <si>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</si>
  <si>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</si>
  <si>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</si>
  <si>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</si>
  <si>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</si>
  <si>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</si>
  <si>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</si>
  <si>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</si>
  <si>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</si>
  <si>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</si>
  <si>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</si>
  <si>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</si>
  <si>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</si>
  <si>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</si>
  <si>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</si>
  <si>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</si>
  <si>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</si>
  <si>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</si>
  <si>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</si>
  <si>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</si>
  <si>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</si>
  <si>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</si>
  <si>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</si>
  <si>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</si>
  <si>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</si>
  <si>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</si>
  <si>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</si>
  <si>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</si>
  <si>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</si>
  <si>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</si>
  <si>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</si>
  <si>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</si>
  <si>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</si>
  <si>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</si>
  <si>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</si>
  <si>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</si>
  <si>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</si>
  <si>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</si>
  <si>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</si>
  <si>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</si>
  <si>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</si>
  <si>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</si>
  <si>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</si>
  <si>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</si>
  <si>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</si>
  <si>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</si>
  <si>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</si>
  <si>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</si>
  <si>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</si>
  <si>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</si>
  <si>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</si>
  <si>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</si>
  <si>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</si>
  <si>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</si>
  <si>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</si>
  <si>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</si>
  <si>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</si>
  <si>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</si>
  <si>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</si>
  <si>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</si>
  <si>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</si>
  <si>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</si>
  <si>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</si>
  <si>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</si>
  <si>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</si>
  <si>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</si>
  <si>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</si>
  <si>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</si>
  <si>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</si>
  <si>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</si>
  <si>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</si>
  <si>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</si>
  <si>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</si>
  <si>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</si>
  <si>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</si>
  <si>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</si>
  <si>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</si>
  <si>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</si>
  <si>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</si>
  <si>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</si>
  <si>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</si>
  <si>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</si>
  <si>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</si>
  <si>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</si>
  <si>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</si>
  <si>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</si>
  <si>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</si>
  <si>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</si>
  <si>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</si>
  <si>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</si>
  <si>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</si>
  <si>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</si>
  <si>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</si>
  <si>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</si>
  <si>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</si>
  <si>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</si>
  <si>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</si>
  <si>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</si>
  <si>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</si>
  <si>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</si>
  <si>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</si>
  <si>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</si>
  <si>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</si>
  <si>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</si>
  <si>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</si>
  <si>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</si>
  <si>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</si>
  <si>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</si>
  <si>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</si>
  <si>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</si>
  <si>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</si>
  <si>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</si>
  <si>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</si>
  <si>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</si>
  <si>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</si>
  <si>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</si>
  <si>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</si>
  <si>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</si>
  <si>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</si>
  <si>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</si>
  <si>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</si>
  <si>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</si>
  <si>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</si>
  <si>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</si>
  <si>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</si>
  <si>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</si>
  <si>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</si>
  <si>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</si>
  <si>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</si>
  <si>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</si>
  <si>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</si>
  <si>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</si>
  <si>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</si>
  <si>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</si>
  <si>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</si>
  <si>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</si>
  <si>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</si>
  <si>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</si>
  <si>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</si>
  <si>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</si>
  <si>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</si>
  <si>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</si>
  <si>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</si>
  <si>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</si>
  <si>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</si>
  <si>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</si>
  <si>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</si>
  <si>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</si>
  <si>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</si>
  <si>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</si>
  <si>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</si>
  <si>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</si>
  <si>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</si>
  <si>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</si>
  <si>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</si>
  <si>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</si>
  <si>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</si>
  <si>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</si>
  <si>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</si>
  <si>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</si>
  <si>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</si>
  <si>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</si>
  <si>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</si>
  <si>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</si>
  <si>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</si>
  <si>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</si>
  <si>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</si>
  <si>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</si>
  <si>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</si>
  <si>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</si>
  <si>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</si>
  <si>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</si>
  <si>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</si>
  <si>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</si>
  <si>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</si>
  <si>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</si>
  <si>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</si>
  <si>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</si>
  <si>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</si>
  <si>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</si>
  <si>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</si>
  <si>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</si>
  <si>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</si>
  <si>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</si>
  <si>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</si>
  <si>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</si>
  <si>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</si>
  <si>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</si>
  <si>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</si>
  <si>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</si>
  <si>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</si>
  <si>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</si>
  <si>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</si>
  <si>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</si>
  <si>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</si>
  <si>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</si>
  <si>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</si>
  <si>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</si>
  <si>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</si>
  <si>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</si>
  <si>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</si>
  <si>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</si>
  <si>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</si>
  <si>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</si>
  <si>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</si>
  <si>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</si>
  <si>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</si>
  <si>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</si>
  <si>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</si>
  <si>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</si>
  <si>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</si>
  <si>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</si>
  <si>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</si>
  <si>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</si>
  <si>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</si>
  <si>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</si>
  <si>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</si>
  <si>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</si>
  <si>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</si>
  <si>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</si>
  <si>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</si>
  <si>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</si>
  <si>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</si>
  <si>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</si>
  <si>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</si>
  <si>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</si>
  <si>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</si>
  <si>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</si>
  <si>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</si>
  <si>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</si>
  <si>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</si>
  <si>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</si>
  <si>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</si>
  <si>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</si>
  <si>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</si>
  <si>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</si>
  <si>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</si>
  <si>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</si>
  <si>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</si>
  <si>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</si>
  <si>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</si>
  <si>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</si>
  <si>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</si>
  <si>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</si>
  <si>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</si>
  <si>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</si>
  <si>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</si>
  <si>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</si>
  <si>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</si>
  <si>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</si>
  <si>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</si>
  <si>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</si>
  <si>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</si>
  <si>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</si>
  <si>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</si>
  <si>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</si>
  <si>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</si>
  <si>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</si>
  <si>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</si>
  <si>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</si>
  <si>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</si>
  <si>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</si>
  <si>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</si>
  <si>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</si>
  <si>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</si>
  <si>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</si>
  <si>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</si>
  <si>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</si>
  <si>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</si>
  <si>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</si>
  <si>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</si>
  <si>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</si>
  <si>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</si>
  <si>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</si>
  <si>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</si>
  <si>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</si>
  <si>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</si>
  <si>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</si>
  <si>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</si>
  <si>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</si>
  <si>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</si>
  <si>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</si>
  <si>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</si>
  <si>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</si>
  <si>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</si>
  <si>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</si>
  <si>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</si>
  <si>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</si>
  <si>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</si>
  <si>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</si>
  <si>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</si>
  <si>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</si>
  <si>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</si>
  <si>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</si>
  <si>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</si>
  <si>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</si>
  <si>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</si>
  <si>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</si>
  <si>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</si>
  <si>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</si>
  <si>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</si>
  <si>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</si>
  <si>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</si>
  <si>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</si>
  <si>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</si>
  <si>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</si>
  <si>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</si>
  <si>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</si>
  <si>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</si>
  <si>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</si>
  <si>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</si>
  <si>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</si>
  <si>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</si>
  <si>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</si>
  <si>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</si>
  <si>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</si>
  <si>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</si>
  <si>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</si>
  <si>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</si>
  <si>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</si>
  <si>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</si>
  <si>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</si>
  <si>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</si>
  <si>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</si>
  <si>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</si>
  <si>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</si>
  <si>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</si>
  <si>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</si>
  <si>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</si>
  <si>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</si>
  <si>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</si>
  <si>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</si>
  <si>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</si>
  <si>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</si>
  <si>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</si>
  <si>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</si>
  <si>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</si>
  <si>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</si>
  <si>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</si>
  <si>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</si>
  <si>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</si>
  <si>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</si>
  <si>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</si>
  <si>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</si>
  <si>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</si>
  <si>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</si>
  <si>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</si>
  <si>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</si>
  <si>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</si>
  <si>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</si>
  <si>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</si>
  <si>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</si>
  <si>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</si>
  <si>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</si>
  <si>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</si>
  <si>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</si>
  <si>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</si>
  <si>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</si>
  <si>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</si>
  <si>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</si>
  <si>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</si>
  <si>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</si>
  <si>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</si>
  <si>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</si>
  <si>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</si>
  <si>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</si>
  <si>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</si>
  <si>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</si>
  <si>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</si>
  <si>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</si>
  <si>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</si>
  <si>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</si>
  <si>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</si>
  <si>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</si>
  <si>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</si>
  <si>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</si>
  <si>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</si>
  <si>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</si>
  <si>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</si>
  <si>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</si>
  <si>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</si>
  <si>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</si>
  <si>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</si>
  <si>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</si>
  <si>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</si>
  <si>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</si>
  <si>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</si>
  <si>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</si>
  <si>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</si>
  <si>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</si>
  <si>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</si>
  <si>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</si>
  <si>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</si>
  <si>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</si>
  <si>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</si>
  <si>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</si>
  <si>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</si>
  <si>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</si>
  <si>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</si>
  <si>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</si>
  <si>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</si>
  <si>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</si>
  <si>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</si>
  <si>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</si>
  <si>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</si>
  <si>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</si>
  <si>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</si>
  <si>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</si>
  <si>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</si>
  <si>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</si>
  <si>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</si>
  <si>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</si>
  <si>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</si>
  <si>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</si>
  <si>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</si>
  <si>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</si>
  <si>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</si>
  <si>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</si>
  <si>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</si>
  <si>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</si>
  <si>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</si>
  <si>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</si>
  <si>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</si>
  <si>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</si>
  <si>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</si>
  <si>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</si>
  <si>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</si>
  <si>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</si>
  <si>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</si>
  <si>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</si>
  <si>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</si>
  <si>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</si>
  <si>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</si>
  <si>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</si>
  <si>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</si>
  <si>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</si>
  <si>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</si>
  <si>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</si>
  <si>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</si>
  <si>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</si>
  <si>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</si>
  <si>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</si>
  <si>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</si>
  <si>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</si>
  <si>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</si>
  <si>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</si>
  <si>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</si>
  <si>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</si>
  <si>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</si>
  <si>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</si>
  <si>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</si>
  <si>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</si>
  <si>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</si>
  <si>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</si>
  <si>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</si>
  <si>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</si>
  <si>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</si>
  <si>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</si>
  <si>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</si>
  <si>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</si>
  <si>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</si>
  <si>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</si>
  <si>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</si>
  <si>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</si>
  <si>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</si>
  <si>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</si>
  <si>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</si>
  <si>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</si>
  <si>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</si>
  <si>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</si>
  <si>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</si>
  <si>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</si>
  <si>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</si>
  <si>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</si>
  <si>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</si>
  <si>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</si>
  <si>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</si>
  <si>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</si>
  <si>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</si>
  <si>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</si>
  <si>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</si>
  <si>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</si>
  <si>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</si>
  <si>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</si>
  <si>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</si>
  <si>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</si>
  <si>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</si>
  <si>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</si>
  <si>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</si>
  <si>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</si>
  <si>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</si>
  <si>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</si>
  <si>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</si>
  <si>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</si>
  <si>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</si>
  <si>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</si>
  <si>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</si>
  <si>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</si>
  <si>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</si>
  <si>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</si>
  <si>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</si>
  <si>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</si>
  <si>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</si>
  <si>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</si>
  <si>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</si>
  <si>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</si>
  <si>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</si>
  <si>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</si>
  <si>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</si>
  <si>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</si>
  <si>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</si>
  <si>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</si>
  <si>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</si>
  <si>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</si>
  <si>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</si>
  <si>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</si>
  <si>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</si>
  <si>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</si>
  <si>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</si>
  <si>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</si>
  <si>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</si>
  <si>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</si>
  <si>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</si>
  <si>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</si>
  <si>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</si>
  <si>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</si>
  <si>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</si>
  <si>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</si>
  <si>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</si>
  <si>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</si>
  <si>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</si>
  <si>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</si>
  <si>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</si>
  <si>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</si>
  <si>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</si>
  <si>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</si>
  <si>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</si>
  <si>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</si>
  <si>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</si>
  <si>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</si>
  <si>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</si>
  <si>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</si>
  <si>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</si>
  <si>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</si>
  <si>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</si>
  <si>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</si>
  <si>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</si>
  <si>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</si>
  <si>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</si>
  <si>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</si>
  <si>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</si>
  <si>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</si>
  <si>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</si>
  <si>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</si>
  <si>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</si>
  <si>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</si>
  <si>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</si>
  <si>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</si>
  <si>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</si>
  <si>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</si>
  <si>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</si>
  <si>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</si>
  <si>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</si>
  <si>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</si>
  <si>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</si>
  <si>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</si>
  <si>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</si>
  <si>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</si>
  <si>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</si>
  <si>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</si>
  <si>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</si>
  <si>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</si>
  <si>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</si>
  <si>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</si>
  <si>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</si>
  <si>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</si>
  <si>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</si>
  <si>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</si>
  <si>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</si>
  <si>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</si>
  <si>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</si>
  <si>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</si>
  <si>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</si>
  <si>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</si>
  <si>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</si>
  <si>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</si>
  <si>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</si>
  <si>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</si>
  <si>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</si>
  <si>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</si>
  <si>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</si>
  <si>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</si>
  <si>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</si>
  <si>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</si>
  <si>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</si>
  <si>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</si>
  <si>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</si>
  <si>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</si>
  <si>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</si>
  <si>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</si>
  <si>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</si>
  <si>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</si>
  <si>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</si>
  <si>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</si>
  <si>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</si>
  <si>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</si>
  <si>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</si>
  <si>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</si>
  <si>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</si>
  <si>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</si>
  <si>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</si>
  <si>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</si>
  <si>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</si>
  <si>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</si>
  <si>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</si>
  <si>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</si>
  <si>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</si>
  <si>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</si>
  <si>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</si>
  <si>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</si>
  <si>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</si>
  <si>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</si>
  <si>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</si>
  <si>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</si>
  <si>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</si>
  <si>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</si>
  <si>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</si>
  <si>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</si>
  <si>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</si>
  <si>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</si>
  <si>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</si>
  <si>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</si>
  <si>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</si>
  <si>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</si>
  <si>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</si>
  <si>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</si>
  <si>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</si>
  <si>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</si>
  <si>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</si>
  <si>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</si>
  <si>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</si>
  <si>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</si>
  <si>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</si>
  <si>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</si>
  <si>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</si>
  <si>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</si>
  <si>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</si>
  <si>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</si>
  <si>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</si>
  <si>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</si>
  <si>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</si>
  <si>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</si>
  <si>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</si>
  <si>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</si>
  <si>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</si>
  <si>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</si>
  <si>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</si>
  <si>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</si>
  <si>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</si>
  <si>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</si>
  <si>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</si>
  <si>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</si>
  <si>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</si>
  <si>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</si>
  <si>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</si>
  <si>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</si>
  <si>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</si>
  <si>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</si>
  <si>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</si>
  <si>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</si>
  <si>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</si>
  <si>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</si>
  <si>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</si>
  <si>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</si>
  <si>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</si>
  <si>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</si>
  <si>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</si>
  <si>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</si>
  <si>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</si>
  <si>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</si>
  <si>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</si>
  <si>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</si>
  <si>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</si>
  <si>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</si>
  <si>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</si>
  <si>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</si>
  <si>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</si>
  <si>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</si>
  <si>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</si>
  <si>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</si>
  <si>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</si>
  <si>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</si>
  <si>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</si>
  <si>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</si>
  <si>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</si>
  <si>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</si>
  <si>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</si>
  <si>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</si>
  <si>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</si>
  <si>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</si>
  <si>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</si>
  <si>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</si>
  <si>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</si>
  <si>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</si>
  <si>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</si>
  <si>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</si>
  <si>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</si>
  <si>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</si>
  <si>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</si>
  <si>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</si>
  <si>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</si>
  <si>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</si>
  <si>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</si>
  <si>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</si>
  <si>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</si>
  <si>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</si>
  <si>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</si>
  <si>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</si>
  <si>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</si>
  <si>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</si>
  <si>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</si>
  <si>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</si>
  <si>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</si>
  <si>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</si>
  <si>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</si>
  <si>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</si>
  <si>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</si>
  <si>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</si>
  <si>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</si>
  <si>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</si>
  <si>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</si>
  <si>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</si>
  <si>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</si>
  <si>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</si>
  <si>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</si>
  <si>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</si>
  <si>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</si>
  <si>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</si>
  <si>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</si>
  <si>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</si>
  <si>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</si>
  <si>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</si>
  <si>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</si>
  <si>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</si>
  <si>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</si>
  <si>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</si>
  <si>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</si>
  <si>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</si>
  <si>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</si>
  <si>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</si>
  <si>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</si>
  <si>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</si>
  <si>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</si>
  <si>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</si>
  <si>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</si>
  <si>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</si>
  <si>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</si>
  <si>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</si>
  <si>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</si>
  <si>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</si>
  <si>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</si>
  <si>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</si>
  <si>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</si>
  <si>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</si>
  <si>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</si>
  <si>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</si>
  <si>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</si>
  <si>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</si>
  <si>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</si>
  <si>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</si>
  <si>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</si>
  <si>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</si>
  <si>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</si>
  <si>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</si>
  <si>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</si>
  <si>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</si>
  <si>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</si>
  <si>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</si>
  <si>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</si>
  <si>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</si>
  <si>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</si>
  <si>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</si>
  <si>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</si>
  <si>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</si>
  <si>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</si>
  <si>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</si>
  <si>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</si>
  <si>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</si>
  <si>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</si>
  <si>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</si>
  <si>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</si>
  <si>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</si>
  <si>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</si>
  <si>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</si>
  <si>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</si>
  <si>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</si>
  <si>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</si>
  <si>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</si>
  <si>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</si>
  <si>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</si>
  <si>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</si>
  <si>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</si>
  <si>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</si>
  <si>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</si>
  <si>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</si>
  <si>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</si>
  <si>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</si>
  <si>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</si>
  <si>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</si>
  <si>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</si>
  <si>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</si>
  <si>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</si>
  <si>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</si>
  <si>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</si>
  <si>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</si>
  <si>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</si>
  <si>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</si>
  <si>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</si>
  <si>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</si>
  <si>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</si>
  <si>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</si>
  <si>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</si>
  <si>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</si>
  <si>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</si>
  <si>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</si>
  <si>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</si>
  <si>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</si>
  <si>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</si>
  <si>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</si>
  <si>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</si>
  <si>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</si>
  <si>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</si>
  <si>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</si>
  <si>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</si>
  <si>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</si>
  <si>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</si>
  <si>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</si>
  <si>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</si>
  <si>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</si>
  <si>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</si>
  <si>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</si>
  <si>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</si>
  <si>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</si>
  <si>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</si>
  <si>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</si>
  <si>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</si>
  <si>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</si>
  <si>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</si>
  <si>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</si>
  <si>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</si>
  <si>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</si>
  <si>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</si>
  <si>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</si>
  <si>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</si>
  <si>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</si>
  <si>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</si>
  <si>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</si>
  <si>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</si>
  <si>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</si>
  <si>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</si>
  <si>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</si>
  <si>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</si>
  <si>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</si>
  <si>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</si>
  <si>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</si>
  <si>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</si>
  <si>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</si>
  <si>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</si>
  <si>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</si>
  <si>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</si>
  <si>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</si>
  <si>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</si>
  <si>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</si>
  <si>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</si>
  <si>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</si>
  <si>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</si>
  <si>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</si>
  <si>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</si>
  <si>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</si>
  <si>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</si>
  <si>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</si>
  <si>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</si>
  <si>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</si>
  <si>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</si>
  <si>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</si>
  <si>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</si>
  <si>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</si>
  <si>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</si>
  <si>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</si>
  <si>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</si>
  <si>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</si>
  <si>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</si>
  <si>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</si>
  <si>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</si>
  <si>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</si>
  <si>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</si>
  <si>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</si>
  <si>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</si>
  <si>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</si>
  <si>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</si>
  <si>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</si>
  <si>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</si>
  <si>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</si>
  <si>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</si>
  <si>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</si>
  <si>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</si>
  <si>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</si>
  <si>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</si>
  <si>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</si>
  <si>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</si>
  <si>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</si>
  <si>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</si>
  <si>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</si>
  <si>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</si>
  <si>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</si>
  <si>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</si>
  <si>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</si>
  <si>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</si>
  <si>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</si>
  <si>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</si>
  <si>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</si>
  <si>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</si>
  <si>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</si>
  <si>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</si>
  <si>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</si>
  <si>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</si>
  <si>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</si>
  <si>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</si>
  <si>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</si>
  <si>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</si>
  <si>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</si>
  <si>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</si>
  <si>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</si>
  <si>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</si>
  <si>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</si>
  <si>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</si>
  <si>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</si>
  <si>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</si>
  <si>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</si>
  <si>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</si>
  <si>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</si>
  <si>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</si>
  <si>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</si>
  <si>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</si>
  <si>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</si>
  <si>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</si>
  <si>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</si>
  <si>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</si>
  <si>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</si>
  <si>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</si>
  <si>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</si>
  <si>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</si>
  <si>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</si>
  <si>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</si>
  <si>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</si>
  <si>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</si>
  <si>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</si>
  <si>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</si>
  <si>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</si>
  <si>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</si>
  <si>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</si>
  <si>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</si>
  <si>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</si>
  <si>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</si>
  <si>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</si>
  <si>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</si>
  <si>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</si>
  <si>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</si>
  <si>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</si>
  <si>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</si>
  <si>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</si>
  <si>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</si>
  <si>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</si>
  <si>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</si>
  <si>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</si>
  <si>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</si>
  <si>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</si>
  <si>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</si>
  <si>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</si>
  <si>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</si>
  <si>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</si>
  <si>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</si>
  <si>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</si>
  <si>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</si>
  <si>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</si>
  <si>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</si>
  <si>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</si>
  <si>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</si>
  <si>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</si>
  <si>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</si>
  <si>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</si>
  <si>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</si>
  <si>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</si>
  <si>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</si>
  <si>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</si>
  <si>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</si>
  <si>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</si>
  <si>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</si>
  <si>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</si>
  <si>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</si>
  <si>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</si>
  <si>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</si>
  <si>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</si>
  <si>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</si>
  <si>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</si>
  <si>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</si>
  <si>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</si>
  <si>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</si>
  <si>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</si>
  <si>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</si>
  <si>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</si>
  <si>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</si>
  <si>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</si>
  <si>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</si>
  <si>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</si>
  <si>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</si>
  <si>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</si>
  <si>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</si>
  <si>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</si>
  <si>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</si>
  <si>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</si>
  <si>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</si>
  <si>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</si>
  <si>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</si>
  <si>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</si>
  <si>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</si>
  <si>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</si>
  <si>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</si>
  <si>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</si>
  <si>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</si>
  <si>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</si>
  <si>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</si>
  <si>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</si>
  <si>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</si>
  <si>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</si>
  <si>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</si>
  <si>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</si>
  <si>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</si>
  <si>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</si>
  <si>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</si>
  <si>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</si>
  <si>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</si>
  <si>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</si>
  <si>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</si>
  <si>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</si>
  <si>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</si>
  <si>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</si>
  <si>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</si>
  <si>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</si>
  <si>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</si>
  <si>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</si>
  <si>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</si>
  <si>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</si>
  <si>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</si>
  <si>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</si>
  <si>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</si>
  <si>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</si>
  <si>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</si>
  <si>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</si>
  <si>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</si>
  <si>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</si>
  <si>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</si>
  <si>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</si>
  <si>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</si>
  <si>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</si>
  <si>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</si>
  <si>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</si>
  <si>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</si>
  <si>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</si>
  <si>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</si>
  <si>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</si>
  <si>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</si>
  <si>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</si>
  <si>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</si>
  <si>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</si>
  <si>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</si>
  <si>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</si>
  <si>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</si>
  <si>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</si>
  <si>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</si>
  <si>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</si>
  <si>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</si>
  <si>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</si>
  <si>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</si>
  <si>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</si>
  <si>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</si>
  <si>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</si>
  <si>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</si>
  <si>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</si>
  <si>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</si>
  <si>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</si>
  <si>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</si>
  <si>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</si>
  <si>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</si>
  <si>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</si>
  <si>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</si>
  <si>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</si>
  <si>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</si>
  <si>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</si>
  <si>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</si>
  <si>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</si>
  <si>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</si>
  <si>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</si>
  <si>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</si>
  <si>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</si>
  <si>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</si>
  <si>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</si>
  <si>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</si>
  <si>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</si>
  <si>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</si>
  <si>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</si>
  <si>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</si>
  <si>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</si>
  <si>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</si>
  <si>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</si>
  <si>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</si>
  <si>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</si>
  <si>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</si>
  <si>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</si>
  <si>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</si>
  <si>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</si>
  <si>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</si>
  <si>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</si>
  <si>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</si>
  <si>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</si>
  <si>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</si>
  <si>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</si>
  <si>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</si>
  <si>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</si>
  <si>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</si>
  <si>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</si>
  <si>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</si>
  <si>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</si>
  <si>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</si>
  <si>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</si>
  <si>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</si>
  <si>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</si>
  <si>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</si>
  <si>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</si>
  <si>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</si>
  <si>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</si>
  <si>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</si>
  <si>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</si>
  <si>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</si>
  <si>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</si>
  <si>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</si>
  <si>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</si>
  <si>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</si>
  <si>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</si>
  <si>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</si>
  <si>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</si>
  <si>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</si>
  <si>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</si>
  <si>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</si>
  <si>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</si>
  <si>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</si>
  <si>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</si>
  <si>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</si>
  <si>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</si>
  <si>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</si>
  <si>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</si>
  <si>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</si>
  <si>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</si>
  <si>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</si>
  <si>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</si>
  <si>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</si>
  <si>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</si>
  <si>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</si>
  <si>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</si>
  <si>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</si>
  <si>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</si>
  <si>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</si>
  <si>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</si>
  <si>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</si>
  <si>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</si>
  <si>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</si>
  <si>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</si>
  <si>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</si>
  <si>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</si>
  <si>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</si>
  <si>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</si>
  <si>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</si>
  <si>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</si>
  <si>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</si>
  <si>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</si>
  <si>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</si>
  <si>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</si>
  <si>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</si>
  <si>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</si>
  <si>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</si>
  <si>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</si>
  <si>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</si>
  <si>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</si>
  <si>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</si>
  <si>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</si>
  <si>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</si>
  <si>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</si>
  <si>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</si>
  <si>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</si>
  <si>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</si>
  <si>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</si>
  <si>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</si>
  <si>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</si>
  <si>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</si>
  <si>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</si>
  <si>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</si>
  <si>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</si>
  <si>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</si>
  <si>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</si>
  <si>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</si>
  <si>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</si>
  <si>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</si>
  <si>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</si>
  <si>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</si>
  <si>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</si>
  <si>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</si>
  <si>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</si>
  <si>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</si>
  <si>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</si>
  <si>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</si>
  <si>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</si>
  <si>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</si>
  <si>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</si>
  <si>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</si>
  <si>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</si>
  <si>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</si>
  <si>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</si>
  <si>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</si>
  <si>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</si>
  <si>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</si>
  <si>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</si>
  <si>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</si>
  <si>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</si>
  <si>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</si>
  <si>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</si>
  <si>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</si>
  <si>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</si>
  <si>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</si>
  <si>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</si>
  <si>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</si>
  <si>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</si>
  <si>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</si>
  <si>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</si>
  <si>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</si>
  <si>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</si>
  <si>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</si>
  <si>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</si>
  <si>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</si>
  <si>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</si>
  <si>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</si>
  <si>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</si>
  <si>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</si>
  <si>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</si>
  <si>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</si>
  <si>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</si>
  <si>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</si>
  <si>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</si>
  <si>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</si>
  <si>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</si>
  <si>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</si>
  <si>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</si>
  <si>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</si>
  <si>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</si>
  <si>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</si>
  <si>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</si>
  <si>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</si>
  <si>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</si>
  <si>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</si>
  <si>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</si>
  <si>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</si>
  <si>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</si>
  <si>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</si>
  <si>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</si>
  <si>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</si>
  <si>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</si>
  <si>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</si>
  <si>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</si>
  <si>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</si>
  <si>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</si>
  <si>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</si>
  <si>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</si>
  <si>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</si>
  <si>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</si>
  <si>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</si>
  <si>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</si>
  <si>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</si>
  <si>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</si>
  <si>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</si>
  <si>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</si>
  <si>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</si>
  <si>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</si>
  <si>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</si>
  <si>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</si>
  <si>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</si>
  <si>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</si>
  <si>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</si>
  <si>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</si>
  <si>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</si>
  <si>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</si>
  <si>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</si>
  <si>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</si>
  <si>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</si>
  <si>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</si>
  <si>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</si>
  <si>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</si>
  <si>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</si>
  <si>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</si>
  <si>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</si>
  <si>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</si>
  <si>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</si>
  <si>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</si>
  <si>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</si>
  <si>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</si>
  <si>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</si>
  <si>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</si>
  <si>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</si>
  <si>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</si>
  <si>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</si>
  <si>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</si>
  <si>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</si>
  <si>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</si>
  <si>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</si>
  <si>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</si>
  <si>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</si>
  <si>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</si>
  <si>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</si>
  <si>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</si>
  <si>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</si>
  <si>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</si>
  <si>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</si>
  <si>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</si>
  <si>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</si>
  <si>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</si>
  <si>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</si>
  <si>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</si>
  <si>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</si>
  <si>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</si>
  <si>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</si>
  <si>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</si>
  <si>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</si>
  <si>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</si>
  <si>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</si>
  <si>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</si>
  <si>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</si>
  <si>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</si>
  <si>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</si>
  <si>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</si>
  <si>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</si>
  <si>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</si>
  <si>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</si>
  <si>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</si>
  <si>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</si>
  <si>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</si>
  <si>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</si>
  <si>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</si>
  <si>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</si>
  <si>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</si>
  <si>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</si>
  <si>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</si>
  <si>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</si>
  <si>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</si>
  <si>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</si>
  <si>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</si>
  <si>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</si>
  <si>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</si>
  <si>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</si>
  <si>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</si>
  <si>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</si>
  <si>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</si>
  <si>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</si>
  <si>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</si>
  <si>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</si>
  <si>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</si>
  <si>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</si>
  <si>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</si>
  <si>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</si>
  <si>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</si>
  <si>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</si>
  <si>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</si>
  <si>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</si>
  <si>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</si>
  <si>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</si>
  <si>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</si>
  <si>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</si>
  <si>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</si>
  <si>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</si>
  <si>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</si>
  <si>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</si>
  <si>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</si>
  <si>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</si>
  <si>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</si>
  <si>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</si>
  <si>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</si>
  <si>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</si>
  <si>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</si>
  <si>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</si>
  <si>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</si>
  <si>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</si>
  <si>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</si>
  <si>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</si>
  <si>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</si>
  <si>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</si>
  <si>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</si>
  <si>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</si>
  <si>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</si>
  <si>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</si>
  <si>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</si>
  <si>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</si>
  <si>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</si>
  <si>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</si>
  <si>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</si>
  <si>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</si>
  <si>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</si>
  <si>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</si>
  <si>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</si>
  <si>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</si>
  <si>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</si>
  <si>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</si>
  <si>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</si>
  <si>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</si>
  <si>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</si>
  <si>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</si>
  <si>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</si>
  <si>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</si>
  <si>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</si>
  <si>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</si>
  <si>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</si>
  <si>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</si>
  <si>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</si>
  <si>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</si>
  <si>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</si>
  <si>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</si>
  <si>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</si>
  <si>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</si>
  <si>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</si>
  <si>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</si>
  <si>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</si>
  <si>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</si>
  <si>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</si>
  <si>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</si>
  <si>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</si>
  <si>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</si>
  <si>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</si>
  <si>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</si>
  <si>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</si>
  <si>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</si>
  <si>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</si>
  <si>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</si>
  <si>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</si>
  <si>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</si>
  <si>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</si>
  <si>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</si>
  <si>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</si>
  <si>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</si>
  <si>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</si>
  <si>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</si>
  <si>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</si>
  <si>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</si>
  <si>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</si>
  <si>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</si>
  <si>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</si>
  <si>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</si>
  <si>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</si>
  <si>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</si>
  <si>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</si>
  <si>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</si>
  <si>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</si>
  <si>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</si>
  <si>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</si>
  <si>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</si>
  <si>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</si>
  <si>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</si>
  <si>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</si>
  <si>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</si>
  <si>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</si>
  <si>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</si>
  <si>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</si>
  <si>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</si>
  <si>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</si>
  <si>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</si>
  <si>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</si>
  <si>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</si>
  <si>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</si>
  <si>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</si>
  <si>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</si>
  <si>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</si>
  <si>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</si>
  <si>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</si>
  <si>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</si>
  <si>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</si>
  <si>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</si>
  <si>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</si>
  <si>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</si>
  <si>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</si>
  <si>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</si>
  <si>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</si>
  <si>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</si>
  <si>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</si>
  <si>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</si>
  <si>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</si>
  <si>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</si>
  <si>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</si>
  <si>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</si>
  <si>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</si>
  <si>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</si>
  <si>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</si>
  <si>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</si>
  <si>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</si>
  <si>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</si>
  <si>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</si>
  <si>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</si>
  <si>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</si>
  <si>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</si>
  <si>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</si>
  <si>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</si>
  <si>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</si>
  <si>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</si>
  <si>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</si>
  <si>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</si>
  <si>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</si>
  <si>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</si>
  <si>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</si>
  <si>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</si>
  <si>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</si>
  <si>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</si>
  <si>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</si>
  <si>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</si>
  <si>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</si>
  <si>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</si>
  <si>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</si>
  <si>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</si>
  <si>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</si>
  <si>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</si>
  <si>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</si>
  <si>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</si>
  <si>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</si>
  <si>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</si>
  <si>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</si>
  <si>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</si>
  <si>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</si>
  <si>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</si>
  <si>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</si>
  <si>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</si>
  <si>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</si>
  <si>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</si>
  <si>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</si>
  <si>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</si>
  <si>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</si>
  <si>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</si>
  <si>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</si>
  <si>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</si>
  <si>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</si>
  <si>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</si>
  <si>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</si>
  <si>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</si>
  <si>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</si>
  <si>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</si>
  <si>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</si>
  <si>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</si>
  <si>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</si>
  <si>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</si>
  <si>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</si>
  <si>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</si>
  <si>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</si>
  <si>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</si>
  <si>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</si>
  <si>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</si>
  <si>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</si>
  <si>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</si>
  <si>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</si>
  <si>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</si>
  <si>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</si>
  <si>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</si>
  <si>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</si>
  <si>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</si>
  <si>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</si>
  <si>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</si>
  <si>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</si>
  <si>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</si>
  <si>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</si>
  <si>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</si>
  <si>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</si>
  <si>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</si>
  <si>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</si>
  <si>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</si>
  <si>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</si>
  <si>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</si>
  <si>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</si>
  <si>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</si>
  <si>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</si>
  <si>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</si>
  <si>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</si>
  <si>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</si>
  <si>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</si>
  <si>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</si>
  <si>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</si>
  <si>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</si>
  <si>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</si>
  <si>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</si>
  <si>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</si>
  <si>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</si>
  <si>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</si>
  <si>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</si>
  <si>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</si>
  <si>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</si>
  <si>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</si>
  <si>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</si>
  <si>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</si>
  <si>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</si>
  <si>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</si>
  <si>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</si>
  <si>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</si>
  <si>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</si>
  <si>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</si>
  <si>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</si>
  <si>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</si>
  <si>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</si>
  <si>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</si>
  <si>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</si>
  <si>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</si>
  <si>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</si>
  <si>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</si>
  <si>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</si>
  <si>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</si>
  <si>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</si>
  <si>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</si>
  <si>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</si>
  <si>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</si>
  <si>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</si>
  <si>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</si>
  <si>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</si>
  <si>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</si>
  <si>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</si>
  <si>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</si>
  <si>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</si>
  <si>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</si>
  <si>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</si>
  <si>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</si>
  <si>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</si>
  <si>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</si>
  <si>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</si>
  <si>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</si>
  <si>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</si>
  <si>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</si>
  <si>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</si>
  <si>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</si>
  <si>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</si>
  <si>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</si>
  <si>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</si>
  <si>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</si>
  <si>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</si>
  <si>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</si>
  <si>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</si>
  <si>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</si>
  <si>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</si>
  <si>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</si>
  <si>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</si>
  <si>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</si>
  <si>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</si>
  <si>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</si>
  <si>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</si>
  <si>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</si>
  <si>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</si>
  <si>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</si>
  <si>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</si>
  <si>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</si>
  <si>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</si>
  <si>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</si>
  <si>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</si>
  <si>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</si>
  <si>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</si>
  <si>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</si>
  <si>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</si>
  <si>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</si>
  <si>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</si>
  <si>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</si>
  <si>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</si>
  <si>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</si>
  <si>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</si>
  <si>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</si>
  <si>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</si>
  <si>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</si>
  <si>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</si>
  <si>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</si>
  <si>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</si>
  <si>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</si>
  <si>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</si>
  <si>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</si>
  <si>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</si>
  <si>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</si>
  <si>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</si>
  <si>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</si>
  <si>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</si>
  <si>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</si>
  <si>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</si>
  <si>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</si>
  <si>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</si>
  <si>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</si>
  <si>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</si>
  <si>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</si>
  <si>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</si>
  <si>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</si>
  <si>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</si>
  <si>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</si>
  <si>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</si>
  <si>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</si>
  <si>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</si>
  <si>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</si>
  <si>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</si>
  <si>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</si>
  <si>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</si>
  <si>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</si>
  <si>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</si>
  <si>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</si>
  <si>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</si>
  <si>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</si>
  <si>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</si>
  <si>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</si>
  <si>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</si>
  <si>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</si>
  <si>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</si>
  <si>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</si>
  <si>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</si>
  <si>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</si>
  <si>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</si>
  <si>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</si>
  <si>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</si>
  <si>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</si>
  <si>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</si>
  <si>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</si>
  <si>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</si>
  <si>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</si>
  <si>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</si>
  <si>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</si>
  <si>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</si>
  <si>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</si>
  <si>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</si>
  <si>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</si>
  <si>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</si>
  <si>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</si>
  <si>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</si>
  <si>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</si>
  <si>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</si>
  <si>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</si>
  <si>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</si>
  <si>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</si>
  <si>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</si>
  <si>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</si>
  <si>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</si>
  <si>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</si>
  <si>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</si>
  <si>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</si>
  <si>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</si>
  <si>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</si>
  <si>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</si>
  <si>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</si>
  <si>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</si>
  <si>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</si>
  <si>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</si>
  <si>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</si>
  <si>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</si>
  <si>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</si>
  <si>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</si>
  <si>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</si>
  <si>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</si>
  <si>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</si>
  <si>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</si>
  <si>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</si>
  <si>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</si>
  <si>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</si>
  <si>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</si>
  <si>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</si>
  <si>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</si>
  <si>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</si>
  <si>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</si>
  <si>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</si>
  <si>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</si>
  <si>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</si>
  <si>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</si>
  <si>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</si>
  <si>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</si>
  <si>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</si>
  <si>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</si>
  <si>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</si>
  <si>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</si>
  <si>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</si>
  <si>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</si>
  <si>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</si>
  <si>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</si>
  <si>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</si>
  <si>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</si>
  <si>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</si>
  <si>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</si>
  <si>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</si>
  <si>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</si>
  <si>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</si>
  <si>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</si>
  <si>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</si>
  <si>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</si>
  <si>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</si>
  <si>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</si>
  <si>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</si>
  <si>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</si>
  <si>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</si>
  <si>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</si>
  <si>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</si>
  <si>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</si>
  <si>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</si>
  <si>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</si>
  <si>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</si>
  <si>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</si>
  <si>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</si>
  <si>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</si>
  <si>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</si>
  <si>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</si>
  <si>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</si>
  <si>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</si>
  <si>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</si>
  <si>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</si>
  <si>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</si>
  <si>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</si>
  <si>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</si>
  <si>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</si>
  <si>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</si>
  <si>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</si>
  <si>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</si>
  <si>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</si>
  <si>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</si>
  <si>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</si>
  <si>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</si>
  <si>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</si>
  <si>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</si>
  <si>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</si>
  <si>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</si>
  <si>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</si>
  <si>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</si>
  <si>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</si>
  <si>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</si>
  <si>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</si>
  <si>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</si>
  <si>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</si>
  <si>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</si>
  <si>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</si>
  <si>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</si>
  <si>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</si>
  <si>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</si>
  <si>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</si>
  <si>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</si>
  <si>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</si>
  <si>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</si>
  <si>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</si>
  <si>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</si>
  <si>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</si>
  <si>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</si>
  <si>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</si>
  <si>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</si>
  <si>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</si>
  <si>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</si>
  <si>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</si>
  <si>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</si>
  <si>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</si>
  <si>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</si>
  <si>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</si>
  <si>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</si>
  <si>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</si>
  <si>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</si>
  <si>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</si>
  <si>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</si>
  <si>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</si>
  <si>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</si>
  <si>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</si>
  <si>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</si>
  <si>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</si>
  <si>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</si>
  <si>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</si>
  <si>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</si>
  <si>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</si>
  <si>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</si>
  <si>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</si>
  <si>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</si>
  <si>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</si>
  <si>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</si>
  <si>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</si>
  <si>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</si>
  <si>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</si>
  <si>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</si>
  <si>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</si>
  <si>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</si>
  <si>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</si>
  <si>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</si>
  <si>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</si>
  <si>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</si>
  <si>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</si>
  <si>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</si>
  <si>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</si>
  <si>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</si>
  <si>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</si>
  <si>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</si>
  <si>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</si>
  <si>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</si>
  <si>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</si>
  <si>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</si>
  <si>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</si>
  <si>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</si>
  <si>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</si>
  <si>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</si>
  <si>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</si>
  <si>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</si>
  <si>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</si>
  <si>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</si>
  <si>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</si>
  <si>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</si>
  <si>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</si>
  <si>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</si>
  <si>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</si>
  <si>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</si>
  <si>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</si>
  <si>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</si>
  <si>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</si>
  <si>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</si>
  <si>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</si>
  <si>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</si>
  <si>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</si>
  <si>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</si>
  <si>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</si>
  <si>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</si>
  <si>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</si>
  <si>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</si>
  <si>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</si>
  <si>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</si>
  <si>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</si>
  <si>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</si>
  <si>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</si>
  <si>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</si>
  <si>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</si>
  <si>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</si>
  <si>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</si>
  <si>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</si>
  <si>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</si>
  <si>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</si>
  <si>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</si>
  <si>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</si>
  <si>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</si>
  <si>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</si>
  <si>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</si>
  <si>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</si>
  <si>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</si>
  <si>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</si>
  <si>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</si>
  <si>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</si>
  <si>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</si>
  <si>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</si>
  <si>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</si>
  <si>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</si>
  <si>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</si>
  <si>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</si>
  <si>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</si>
  <si>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</si>
  <si>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</si>
  <si>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</si>
  <si>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</si>
  <si>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</si>
  <si>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</si>
  <si>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</si>
  <si>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</si>
  <si>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</si>
  <si>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</si>
  <si>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</si>
  <si>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</si>
  <si>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</si>
  <si>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</si>
  <si>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</si>
  <si>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</si>
  <si>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</si>
  <si>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</si>
  <si>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</si>
  <si>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</si>
  <si>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</si>
  <si>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</si>
  <si>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</si>
  <si>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</si>
  <si>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</si>
  <si>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</si>
  <si>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</si>
  <si>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</si>
  <si>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</si>
  <si>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</si>
  <si>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</si>
  <si>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</si>
  <si>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</si>
  <si>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</si>
  <si>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</si>
  <si>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</si>
  <si>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</si>
  <si>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</si>
  <si>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</si>
  <si>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</si>
  <si>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</si>
  <si>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</si>
  <si>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</si>
  <si>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</si>
  <si>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</si>
  <si>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</si>
  <si>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</si>
  <si>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</si>
  <si>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</si>
  <si>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</si>
  <si>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</si>
  <si>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</si>
  <si>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</si>
  <si>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</si>
  <si>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</si>
  <si>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</si>
  <si>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</si>
  <si>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</si>
  <si>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</si>
  <si>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</si>
  <si>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</si>
  <si>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</si>
  <si>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</si>
  <si>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</si>
  <si>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</si>
  <si>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</si>
  <si>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</si>
  <si>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</si>
  <si>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</si>
  <si>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</si>
  <si>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</si>
  <si>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</si>
  <si>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</si>
  <si>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</si>
  <si>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</si>
  <si>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</si>
  <si>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</si>
  <si>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</si>
  <si>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</si>
  <si>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</si>
  <si>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</si>
  <si>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</si>
  <si>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</si>
  <si>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</si>
  <si>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</si>
  <si>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</si>
  <si>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</si>
  <si>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</si>
  <si>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</si>
  <si>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</si>
  <si>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</si>
  <si>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</si>
  <si>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</si>
  <si>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</si>
  <si>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</si>
  <si>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</si>
  <si>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</si>
  <si>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</si>
  <si>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</si>
  <si>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</si>
  <si>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</si>
  <si>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</si>
  <si>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</si>
  <si>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</si>
  <si>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</si>
  <si>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</si>
  <si>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</si>
  <si>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</si>
  <si>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</si>
  <si>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</si>
  <si>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</si>
  <si>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</si>
  <si>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</si>
  <si>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</si>
  <si>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</si>
  <si>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</si>
  <si>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</si>
  <si>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</si>
  <si>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</si>
  <si>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</si>
  <si>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</si>
  <si>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</si>
  <si>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</si>
  <si>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</si>
  <si>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</si>
  <si>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</si>
  <si>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</si>
  <si>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</si>
  <si>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</si>
  <si>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</si>
  <si>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</si>
  <si>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</si>
  <si>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</si>
  <si>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</si>
  <si>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</si>
  <si>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</si>
  <si>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</si>
  <si>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</si>
  <si>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</si>
  <si>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</si>
  <si>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</si>
  <si>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</si>
  <si>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</si>
  <si>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</si>
  <si>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</si>
  <si>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</si>
  <si>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</si>
  <si>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</si>
  <si>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</si>
  <si>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</si>
  <si>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</si>
  <si>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</si>
  <si>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</si>
  <si>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</si>
  <si>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</si>
  <si>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</si>
  <si>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</si>
  <si>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</si>
  <si>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</si>
  <si>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</si>
  <si>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</si>
  <si>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</si>
  <si>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</si>
  <si>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</si>
  <si>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</si>
  <si>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</si>
  <si>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</si>
  <si>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</si>
  <si>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</si>
  <si>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</si>
  <si>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</si>
  <si>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</si>
  <si>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</si>
  <si>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</si>
  <si>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</si>
  <si>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</si>
  <si>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</si>
  <si>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</si>
  <si>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</si>
  <si>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</si>
  <si>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</si>
  <si>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</si>
  <si>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</si>
  <si>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</si>
  <si>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</si>
  <si>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</si>
  <si>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</si>
  <si>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</si>
  <si>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</si>
  <si>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</si>
  <si>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</si>
  <si>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</si>
  <si>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</si>
  <si>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</si>
  <si>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</si>
  <si>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</si>
  <si>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</si>
  <si>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</si>
  <si>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</si>
  <si>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</si>
  <si>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</si>
  <si>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</si>
  <si>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</si>
  <si>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</si>
  <si>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</si>
  <si>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</si>
  <si>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</si>
  <si>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</si>
  <si>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</si>
  <si>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</si>
  <si>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</si>
  <si>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</si>
  <si>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</si>
  <si>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</si>
  <si>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</si>
  <si>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</si>
  <si>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</si>
  <si>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</si>
  <si>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</si>
  <si>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</si>
  <si>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</si>
  <si>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</si>
  <si>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</si>
  <si>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</si>
  <si>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</si>
  <si>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</si>
  <si>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</si>
  <si>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</si>
  <si>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</si>
  <si>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</si>
  <si>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</si>
  <si>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</si>
  <si>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</si>
  <si>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</si>
  <si>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</si>
  <si>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</si>
  <si>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</si>
  <si>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</si>
  <si>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</si>
  <si>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</si>
  <si>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</si>
  <si>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</si>
  <si>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</si>
  <si>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</si>
  <si>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</si>
  <si>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</si>
  <si>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</si>
  <si>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</si>
  <si>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</si>
  <si>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</si>
  <si>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</si>
  <si>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</si>
  <si>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</si>
  <si>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</si>
  <si>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</si>
  <si>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</si>
  <si>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</si>
  <si>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</si>
  <si>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</si>
  <si>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</si>
  <si>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</si>
  <si>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</si>
  <si>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</si>
  <si>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</si>
  <si>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</si>
  <si>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</si>
  <si>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</si>
  <si>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</si>
  <si>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</si>
  <si>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</si>
  <si>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</si>
  <si>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</si>
  <si>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</si>
  <si>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</si>
  <si>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</si>
  <si>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</si>
  <si>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</si>
  <si>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</si>
  <si>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</si>
  <si>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</si>
  <si>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</si>
  <si>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</si>
  <si>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</si>
  <si>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</si>
  <si>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</si>
  <si>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</si>
  <si>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</si>
  <si>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</si>
  <si>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</si>
  <si>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</si>
  <si>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</si>
  <si>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</si>
  <si>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</si>
  <si>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</si>
  <si>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</si>
  <si>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</si>
  <si>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</si>
  <si>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</si>
  <si>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</si>
  <si>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</si>
  <si>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</si>
  <si>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</si>
  <si>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</si>
  <si>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</si>
  <si>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</si>
  <si>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</si>
  <si>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</si>
  <si>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</si>
  <si>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</si>
  <si>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</si>
  <si>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</si>
  <si>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</si>
  <si>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</si>
  <si>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</si>
  <si>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</si>
  <si>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</si>
  <si>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</si>
  <si>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</si>
  <si>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</si>
  <si>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</si>
  <si>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</si>
  <si>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</si>
  <si>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</si>
  <si>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</si>
  <si>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</si>
  <si>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</si>
  <si>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</si>
  <si>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</si>
  <si>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</si>
  <si>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</si>
  <si>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</si>
  <si>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</si>
  <si>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</si>
  <si>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</si>
  <si>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</si>
  <si>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</si>
  <si>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</si>
  <si>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</si>
  <si>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</si>
  <si>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</si>
  <si>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</si>
  <si>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</si>
  <si>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</si>
  <si>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</si>
  <si>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</si>
  <si>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</si>
  <si>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</si>
  <si>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</si>
  <si>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</si>
  <si>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</si>
  <si>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</si>
  <si>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</si>
  <si>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</si>
  <si>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</si>
  <si>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</si>
  <si>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</si>
  <si>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</si>
  <si>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</si>
  <si>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</si>
  <si>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</si>
  <si>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</si>
  <si>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</si>
  <si>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</si>
  <si>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</si>
  <si>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</si>
  <si>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</si>
  <si>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</si>
  <si>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</si>
  <si>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</si>
  <si>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</si>
  <si>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</si>
  <si>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</si>
  <si>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</si>
  <si>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</si>
  <si>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</si>
  <si>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</si>
  <si>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</si>
  <si>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</si>
  <si>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</si>
  <si>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</si>
  <si>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</si>
  <si>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</si>
  <si>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</si>
  <si>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</si>
  <si>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</si>
  <si>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</si>
  <si>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</si>
  <si>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</si>
  <si>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</si>
  <si>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</si>
  <si>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</si>
  <si>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</si>
  <si>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</si>
  <si>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</si>
  <si>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</si>
  <si>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</si>
  <si>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</si>
  <si>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</si>
  <si>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</si>
  <si>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</si>
  <si>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</si>
  <si>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</si>
  <si>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</si>
  <si>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</si>
  <si>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</si>
  <si>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</si>
  <si>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</si>
  <si>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</si>
  <si>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</si>
  <si>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</si>
  <si>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</si>
  <si>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</si>
  <si>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</si>
  <si>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</si>
  <si>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</si>
  <si>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FVS/2/12/2025</t>
  </si>
  <si>
    <t>Robert Chmiel</t>
  </si>
  <si>
    <t>úhrada faktúry</t>
  </si>
  <si>
    <t>254/028</t>
  </si>
  <si>
    <t>Kontaktná osoba zodpovedná za vyplnený formulár
meno a priezvisko: Ing. Jakub Zliechovec
e-mail: jakub.zliechovec@gmail.com
tel. kontakt (mobil):0944608826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</si>
</sst>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86" val="17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SPEEDWAY CLUB ŽARNOVICA</v>
      </c>
      <c r="C3" s="338"/>
      <c r="D3" s="338"/>
      <c r="G3" s="252">
        <v>45747</v>
      </c>
    </row>
    <row r="4" spans="1:7" ht="14" x14ac:dyDescent="0.3">
      <c r="A4" s="30" t="s">
        <v>313</v>
      </c>
      <c r="B4" s="29" t="str">
        <f>RIGHT("0000"&amp;INDEX(Adr!A:A,Doklady!B102+1),8)</f>
        <v>42192927</v>
      </c>
      <c r="G4" s="252">
        <v>45777</v>
      </c>
    </row>
    <row r="5" spans="1:7" ht="14" x14ac:dyDescent="0.3">
      <c r="A5" s="30" t="s">
        <v>314</v>
      </c>
      <c r="B5" s="29" t="str">
        <f>INDEX(Adr!D:D,Doklady!B102+1)&amp;", "&amp;INDEX(Adr!E:E,Doklady!B102+1)</f>
        <v>Bystrická 559/37, Žarnovica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20000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20000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SPEEDWAY CLUB ŽARNOVICA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42192927</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Bystrická 559/37, Žarnovica, 966 81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20000</v>
      </c>
      <c r="D12" s="126">
        <f>C12-E12</f>
        <v>20000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20000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20000</v>
      </c>
      <c r="D53" s="73">
        <f>IF(A53&lt;&gt;"",Doklady!I1-Doklady!J1,"")</f>
        <v>20000</v>
      </c>
      <c r="E53" s="73">
        <f>IF(A53&lt;&gt;"",MIN(D53,C53)*Doklady!C1/(1-Doklady!C1),"")</f>
        <v>0</v>
      </c>
      <c r="F53" s="71">
        <f>IF(A53&lt;&gt;"",Doklady!J1,"")</f>
        <v>0</v>
      </c>
      <c r="G53" s="73">
        <f>+IFERROR(HLOOKUP(IF(RIGHT(B53,15)="bežné transfery",LEFT(B53,LEN(B53)-18),0),$J$40:$K$42,3,0),MIN(C53,D53))</f>
        <v>20000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20000</v>
      </c>
      <c r="D130" s="228">
        <f t="shared" ref="D130:I130" si="9">SUM(D53:D129)</f>
        <v>20000</v>
      </c>
      <c r="E130" s="228">
        <f t="shared" si="9"/>
        <v>0</v>
      </c>
      <c r="F130" s="228">
        <f t="shared" si="9"/>
        <v>0</v>
      </c>
      <c r="G130" s="228">
        <f t="shared" si="9"/>
        <v>20000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3001</v>
      </c>
      <c r="C141" s="214"/>
      <c r="D141" s="356" t="s">
        <v>393</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B108" sqref="B10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42192927</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20000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444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186</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2996</v>
      </c>
      <c r="B107" s="14" t="s">
        <v>3000</v>
      </c>
      <c r="C107" s="14" t="s">
        <v>2997</v>
      </c>
      <c r="D107" s="16">
        <v>46014</v>
      </c>
      <c r="E107" s="16"/>
      <c r="F107" s="14" t="s">
        <v>2999</v>
      </c>
      <c r="G107" s="14"/>
      <c r="H107" s="14" t="s">
        <v>2998</v>
      </c>
      <c r="I107" s="15">
        <v>20000</v>
      </c>
      <c r="J107" s="77"/>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5"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5"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5"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5"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5"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5"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5"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SPEEDWAY CLUB ŽARNOVICA, Bystrická 559/37, Žarnovica, 966 81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42192927</v>
      </c>
      <c r="E18" s="147" t="s">
        <v>1275</v>
      </c>
      <c r="F18" s="282">
        <v>421947749446</v>
      </c>
      <c r="N18" s="137" t="str">
        <f t="shared" si="0"/>
        <v xml:space="preserve">r - </v>
      </c>
      <c r="O18" s="137" t="s">
        <v>368</v>
      </c>
    </row>
    <row r="19" spans="1:16" x14ac:dyDescent="0.25">
      <c r="E19" s="147" t="s">
        <v>1276</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SPEEDWAY CLUB ŽARNOVICA, Bystrická 559/37, Žarnovica, 966 81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1"/>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42192927</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Jakub Zliechovec</cp:lastModifiedBy>
  <cp:revision/>
  <cp:lastPrinted>2025-01-23T13:30:36Z</cp:lastPrinted>
  <dcterms:created xsi:type="dcterms:W3CDTF">2017-02-20T06:20:12Z</dcterms:created>
  <dcterms:modified xsi:type="dcterms:W3CDTF">2026-03-26T08:15:08Z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