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ento_zošit" defaultThemeVersion="124226"/>
  <mc:AlternateContent xmlns:mc="http://schemas.openxmlformats.org/markup-compatibility/2006">
    <mc:Choice Requires="x15">
      <x15ac:absPath xmlns:x15ac="http://schemas.microsoft.com/office/spreadsheetml/2010/11/ac" url="C:\Users\Tana\Desktop\ministerstvo športu\"/>
    </mc:Choice>
  </mc:AlternateContent>
  <xr:revisionPtr revIDLastSave="0" documentId="8_{294AFB7F-0AFD-4EB7-BA44-8565829EBE15}" xr6:coauthVersionLast="47" xr6:coauthVersionMax="47" xr10:uidLastSave="{00000000-0000-0000-0000-000000000000}"/>
  <bookViews>
    <workbookView xWindow="-108" yWindow="-108" windowWidth="23256" windowHeight="12456" activeTab="4" xr2:uid="{00000000-000D-0000-FFFF-FFFF0000000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s="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N490" i="1" s="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00000000-0006-0000-0100-000001000000}">
      <text>
        <r>
          <rPr>
            <sz val="8"/>
            <color indexed="81"/>
            <rFont val="Tahoma"/>
            <family val="2"/>
          </rPr>
          <t>Vybrať z rozbaľovacieho zoznamu</t>
        </r>
        <r>
          <rPr>
            <sz val="8"/>
            <color indexed="81"/>
            <rFont val="Tahoma"/>
            <family val="2"/>
          </rPr>
          <t xml:space="preserve">
</t>
        </r>
      </text>
    </comment>
    <comment ref="A7" authorId="0" shapeId="0" xr:uid="{00000000-0006-0000-0100-00000200000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00000000-0006-0000-0100-00000300000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00000000-0006-0000-0100-00000400000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00000000-0006-0000-0100-00000500000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00000000-0006-0000-0100-00000600000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00000000-0006-0000-0100-00000700000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00000000-0006-0000-0100-00000800000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00000000-0006-0000-0100-00000900000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00000000-0006-0000-0100-00000A00000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Tana</author>
  </authors>
  <commentList>
    <comment ref="B141" authorId="0" shapeId="0" xr:uid="{544C8FBF-8B62-45C3-9CEE-AB33DB262051}">
      <text>
        <r>
          <rPr>
            <b/>
            <sz val="9"/>
            <color indexed="81"/>
            <rFont val="Segoe UI"/>
            <charset val="1"/>
          </rPr>
          <t>Tana:</t>
        </r>
        <r>
          <rPr>
            <sz val="9"/>
            <color indexed="81"/>
            <rFont val="Segoe UI"/>
            <charset val="1"/>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00000000-0006-0000-0400-00000100000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00000000-0006-0000-0400-00000200000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00000000-0006-0000-0400-00000300000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00000000-0006-0000-0400-00000400000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00000000-0006-0000-0400-00000500000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00000000-0006-0000-0400-00000600000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00000000-0006-0000-0400-00000700000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00000000-0006-0000-0400-00000800000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00000000-0006-0000-0400-00000900000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00000000-0006-0000-0400-00000A00000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00000000-0006-0000-0600-00000100000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<sst xmlns="http://schemas.openxmlformats.org/spreadsheetml/2006/main" count="6545" uniqueCount="3004">
  <si>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</si>
  <si>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</si>
  <si>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</si>
  <si>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</si>
  <si>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</si>
  <si>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</si>
  <si>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</si>
  <si>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</si>
  <si>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</si>
  <si>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</si>
  <si>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</si>
  <si>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</si>
  <si>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</si>
  <si>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</si>
  <si>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</si>
  <si>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</si>
  <si>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</si>
  <si>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</si>
  <si>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</si>
  <si>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</si>
  <si>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</si>
  <si>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</si>
  <si>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</si>
  <si>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</si>
  <si>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</si>
  <si>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</si>
  <si>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</si>
  <si>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</si>
  <si>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</si>
  <si>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</si>
  <si>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</si>
  <si>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</si>
  <si>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</si>
  <si>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</si>
  <si>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</si>
  <si>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</si>
  <si>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</si>
  <si>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</si>
  <si>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</si>
  <si>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</si>
  <si>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</si>
  <si>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</si>
  <si>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</si>
  <si>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</si>
  <si>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</si>
  <si>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</si>
  <si>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</si>
  <si>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</si>
  <si>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</si>
  <si>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</si>
  <si>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</si>
  <si>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</si>
  <si>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</si>
  <si>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</si>
  <si>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</si>
  <si>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</si>
  <si>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</si>
  <si>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</si>
  <si>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</si>
  <si>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</si>
  <si>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</si>
  <si>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</si>
  <si>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</si>
  <si>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</si>
  <si>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</si>
  <si>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</si>
  <si>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</si>
  <si>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</si>
  <si>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</si>
  <si>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</si>
  <si>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</si>
  <si>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</si>
  <si>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</si>
  <si>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</si>
  <si>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</si>
  <si>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</si>
  <si>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</si>
  <si>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</si>
  <si>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</si>
  <si>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</si>
  <si>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</si>
  <si>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</si>
  <si>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</si>
  <si>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</si>
  <si>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</si>
  <si>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</si>
  <si>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</si>
  <si>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</si>
  <si>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</si>
  <si>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</si>
  <si>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</si>
  <si>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</si>
  <si>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</si>
  <si>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</si>
  <si>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</si>
  <si>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</si>
  <si>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</si>
  <si>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</si>
  <si>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</si>
  <si>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</si>
  <si>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</si>
  <si>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</si>
  <si>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</si>
  <si>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</si>
  <si>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</si>
  <si>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</si>
  <si>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</si>
  <si>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</si>
  <si>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</si>
  <si>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</si>
  <si>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</si>
  <si>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</si>
  <si>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</si>
  <si>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</si>
  <si>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</si>
  <si>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</si>
  <si>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</si>
  <si>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</si>
  <si>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</si>
  <si>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</si>
  <si>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</si>
  <si>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</si>
  <si>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</si>
  <si>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</si>
  <si>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</si>
  <si>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</si>
  <si>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</si>
  <si>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</si>
  <si>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</si>
  <si>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</si>
  <si>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</si>
  <si>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</si>
  <si>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</si>
  <si>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</si>
  <si>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</si>
  <si>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</si>
  <si>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</si>
  <si>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</si>
  <si>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</si>
  <si>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</si>
  <si>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</si>
  <si>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</si>
  <si>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</si>
  <si>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</si>
  <si>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</si>
  <si>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</si>
  <si>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</si>
  <si>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</si>
  <si>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</si>
  <si>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</si>
  <si>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</si>
  <si>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</si>
  <si>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</si>
  <si>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</si>
  <si>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</si>
  <si>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</si>
  <si>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</si>
  <si>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</si>
  <si>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</si>
  <si>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</si>
  <si>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</si>
  <si>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</si>
  <si>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</si>
  <si>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</si>
  <si>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</si>
  <si>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</si>
  <si>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</si>
  <si>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</si>
  <si>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</si>
  <si>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</si>
  <si>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</si>
  <si>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</si>
  <si>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</si>
  <si>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</si>
  <si>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</si>
  <si>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</si>
  <si>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</si>
  <si>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</si>
  <si>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</si>
  <si>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</si>
  <si>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</si>
  <si>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</si>
  <si>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</si>
  <si>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</si>
  <si>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</si>
  <si>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</si>
  <si>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</si>
  <si>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</si>
  <si>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</si>
  <si>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</si>
  <si>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</si>
  <si>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</si>
  <si>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</si>
  <si>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</si>
  <si>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</si>
  <si>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</si>
  <si>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</si>
  <si>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</si>
  <si>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</si>
  <si>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</si>
  <si>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</si>
  <si>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</si>
  <si>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</si>
  <si>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</si>
  <si>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</si>
  <si>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</si>
  <si>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</si>
  <si>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</si>
  <si>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</si>
  <si>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</si>
  <si>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</si>
  <si>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</si>
  <si>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</si>
  <si>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</si>
  <si>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</si>
  <si>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</si>
  <si>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</si>
  <si>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</si>
  <si>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</si>
  <si>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</si>
  <si>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</si>
  <si>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</si>
  <si>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</si>
  <si>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</si>
  <si>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</si>
  <si>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</si>
  <si>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</si>
  <si>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</si>
  <si>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</si>
  <si>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</si>
  <si>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</si>
  <si>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</si>
  <si>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</si>
  <si>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</si>
  <si>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</si>
  <si>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</si>
  <si>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</si>
  <si>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</si>
  <si>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</si>
  <si>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</si>
  <si>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</si>
  <si>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</si>
  <si>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</si>
  <si>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</si>
  <si>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</si>
  <si>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</si>
  <si>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</si>
  <si>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</si>
  <si>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</si>
  <si>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</si>
  <si>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</si>
  <si>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</si>
  <si>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</si>
  <si>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</si>
  <si>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</si>
  <si>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</si>
  <si>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</si>
  <si>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</si>
  <si>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</si>
  <si>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</si>
  <si>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</si>
  <si>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</si>
  <si>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</si>
  <si>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</si>
  <si>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</si>
  <si>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</si>
  <si>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</si>
  <si>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</si>
  <si>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</si>
  <si>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</si>
  <si>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</si>
  <si>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</si>
  <si>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</si>
  <si>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</si>
  <si>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</si>
  <si>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</si>
  <si>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</si>
  <si>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</si>
  <si>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</si>
  <si>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</si>
  <si>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</si>
  <si>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</si>
  <si>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</si>
  <si>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</si>
  <si>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</si>
  <si>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</si>
  <si>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</si>
  <si>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</si>
  <si>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</si>
  <si>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</si>
  <si>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</si>
  <si>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</si>
  <si>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</si>
  <si>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</si>
  <si>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</si>
  <si>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</si>
  <si>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</si>
  <si>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</si>
  <si>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</si>
  <si>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</si>
  <si>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</si>
  <si>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</si>
  <si>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</si>
  <si>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</si>
  <si>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</si>
  <si>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</si>
  <si>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</si>
  <si>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</si>
  <si>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</si>
  <si>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</si>
  <si>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</si>
  <si>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</si>
  <si>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</si>
  <si>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</si>
  <si>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</si>
  <si>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</si>
  <si>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</si>
  <si>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</si>
  <si>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</si>
  <si>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</si>
  <si>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</si>
  <si>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</si>
  <si>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</si>
  <si>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</si>
  <si>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</si>
  <si>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</si>
  <si>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</si>
  <si>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</si>
  <si>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</si>
  <si>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</si>
  <si>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</si>
  <si>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</si>
  <si>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</si>
  <si>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</si>
  <si>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</si>
  <si>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</si>
  <si>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</si>
  <si>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</si>
  <si>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</si>
  <si>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</si>
  <si>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</si>
  <si>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</si>
  <si>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</si>
  <si>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</si>
  <si>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</si>
  <si>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</si>
  <si>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</si>
  <si>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</si>
  <si>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</si>
  <si>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</si>
  <si>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</si>
  <si>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</si>
  <si>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</si>
  <si>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</si>
  <si>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</si>
  <si>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</si>
  <si>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</si>
  <si>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</si>
  <si>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</si>
  <si>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</si>
  <si>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</si>
  <si>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</si>
  <si>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</si>
  <si>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</si>
  <si>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</si>
  <si>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</si>
  <si>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</si>
  <si>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</si>
  <si>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</si>
  <si>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</si>
  <si>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</si>
  <si>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</si>
  <si>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</si>
  <si>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</si>
  <si>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</si>
  <si>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</si>
  <si>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</si>
  <si>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</si>
  <si>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</si>
  <si>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</si>
  <si>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</si>
  <si>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</si>
  <si>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</si>
  <si>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</si>
  <si>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</si>
  <si>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</si>
  <si>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</si>
  <si>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</si>
  <si>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</si>
  <si>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</si>
  <si>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</si>
  <si>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</si>
  <si>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</si>
  <si>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</si>
  <si>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</si>
  <si>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</si>
  <si>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</si>
  <si>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</si>
  <si>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</si>
  <si>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</si>
  <si>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</si>
  <si>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</si>
  <si>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</si>
  <si>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</si>
  <si>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</si>
  <si>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</si>
  <si>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</si>
  <si>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</si>
  <si>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</si>
  <si>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</si>
  <si>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</si>
  <si>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</si>
  <si>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</si>
  <si>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</si>
  <si>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</si>
  <si>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</si>
  <si>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</si>
  <si>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</si>
  <si>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</si>
  <si>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</si>
  <si>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</si>
  <si>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</si>
  <si>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</si>
  <si>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</si>
  <si>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</si>
  <si>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</si>
  <si>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</si>
  <si>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</si>
  <si>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</si>
  <si>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</si>
  <si>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</si>
  <si>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</si>
  <si>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</si>
  <si>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</si>
  <si>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</si>
  <si>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</si>
  <si>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</si>
  <si>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</si>
  <si>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</si>
  <si>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</si>
  <si>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</si>
  <si>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</si>
  <si>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</si>
  <si>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</si>
  <si>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</si>
  <si>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</si>
  <si>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</si>
  <si>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</si>
  <si>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</si>
  <si>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</si>
  <si>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</si>
  <si>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</si>
  <si>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</si>
  <si>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</si>
  <si>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</si>
  <si>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</si>
  <si>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</si>
  <si>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</si>
  <si>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</si>
  <si>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</si>
  <si>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</si>
  <si>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</si>
  <si>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</si>
  <si>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</si>
  <si>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</si>
  <si>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</si>
  <si>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</si>
  <si>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</si>
  <si>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</si>
  <si>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</si>
  <si>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</si>
  <si>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</si>
  <si>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</si>
  <si>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</si>
  <si>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</si>
  <si>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</si>
  <si>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</si>
  <si>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</si>
  <si>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</si>
  <si>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</si>
  <si>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</si>
  <si>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</si>
  <si>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</si>
  <si>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</si>
  <si>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</si>
  <si>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</si>
  <si>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</si>
  <si>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</si>
  <si>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</si>
  <si>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</si>
  <si>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</si>
  <si>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</si>
  <si>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</si>
  <si>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</si>
  <si>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</si>
  <si>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</si>
  <si>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</si>
  <si>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</si>
  <si>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</si>
  <si>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</si>
  <si>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</si>
  <si>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</si>
  <si>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</si>
  <si>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</si>
  <si>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</si>
  <si>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</si>
  <si>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</si>
  <si>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</si>
  <si>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</si>
  <si>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</si>
  <si>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</si>
  <si>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</si>
  <si>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</si>
  <si>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</si>
  <si>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</si>
  <si>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</si>
  <si>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</si>
  <si>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</si>
  <si>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</si>
  <si>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</si>
  <si>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</si>
  <si>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</si>
  <si>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</si>
  <si>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</si>
  <si>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</si>
  <si>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</si>
  <si>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</si>
  <si>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</si>
  <si>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</si>
  <si>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</si>
  <si>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</si>
  <si>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</si>
  <si>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</si>
  <si>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</si>
  <si>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</si>
  <si>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</si>
  <si>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</si>
  <si>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</si>
  <si>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</si>
  <si>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</si>
  <si>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</si>
  <si>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</si>
  <si>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</si>
  <si>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</si>
  <si>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</si>
  <si>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</si>
  <si>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</si>
  <si>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</si>
  <si>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</si>
  <si>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</si>
  <si>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</si>
  <si>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</si>
  <si>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</si>
  <si>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</si>
  <si>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</si>
  <si>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</si>
  <si>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</si>
  <si>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</si>
  <si>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</si>
  <si>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</si>
  <si>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</si>
  <si>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</si>
  <si>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</si>
  <si>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</si>
  <si>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</si>
  <si>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</si>
  <si>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</si>
  <si>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</si>
  <si>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</si>
  <si>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</si>
  <si>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</si>
  <si>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</si>
  <si>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</si>
  <si>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</si>
  <si>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</si>
  <si>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</si>
  <si>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</si>
  <si>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</si>
  <si>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</si>
  <si>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</si>
  <si>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</si>
  <si>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</si>
  <si>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</si>
  <si>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</si>
  <si>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</si>
  <si>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</si>
  <si>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</si>
  <si>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</si>
  <si>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</si>
  <si>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</si>
  <si>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</si>
  <si>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</si>
  <si>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</si>
  <si>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</si>
  <si>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</si>
  <si>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</si>
  <si>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</si>
  <si>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</si>
  <si>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</si>
  <si>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</si>
  <si>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</si>
  <si>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</si>
  <si>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</si>
  <si>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</si>
  <si>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</si>
  <si>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</si>
  <si>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</si>
  <si>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</si>
  <si>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</si>
  <si>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</si>
  <si>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</si>
  <si>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</si>
  <si>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</si>
  <si>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</si>
  <si>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</si>
  <si>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</si>
  <si>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</si>
  <si>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</si>
  <si>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</si>
  <si>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</si>
  <si>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</si>
  <si>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</si>
  <si>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</si>
  <si>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</si>
  <si>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</si>
  <si>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</si>
  <si>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</si>
  <si>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</si>
  <si>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</si>
  <si>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</si>
  <si>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</si>
  <si>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</si>
  <si>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</si>
  <si>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</si>
  <si>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</si>
  <si>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</si>
  <si>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</si>
  <si>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</si>
  <si>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</si>
  <si>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</si>
  <si>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</si>
  <si>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</si>
  <si>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</si>
  <si>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</si>
  <si>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</si>
  <si>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</si>
  <si>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</si>
  <si>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</si>
  <si>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</si>
  <si>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</si>
  <si>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</si>
  <si>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</si>
  <si>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</si>
  <si>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</si>
  <si>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</si>
  <si>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</si>
  <si>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</si>
  <si>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</si>
  <si>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</si>
  <si>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</si>
  <si>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</si>
  <si>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</si>
  <si>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</si>
  <si>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</si>
  <si>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</si>
  <si>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</si>
  <si>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</si>
  <si>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</si>
  <si>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</si>
  <si>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</si>
  <si>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</si>
  <si>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</si>
  <si>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</si>
  <si>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</si>
  <si>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</si>
  <si>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</si>
  <si>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</si>
  <si>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</si>
  <si>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</si>
  <si>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</si>
  <si>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</si>
  <si>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</si>
  <si>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</si>
  <si>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</si>
  <si>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</si>
  <si>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</si>
  <si>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</si>
  <si>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</si>
  <si>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</si>
  <si>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</si>
  <si>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</si>
  <si>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</si>
  <si>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</si>
  <si>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</si>
  <si>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</si>
  <si>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</si>
  <si>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</si>
  <si>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</si>
  <si>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</si>
  <si>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</si>
  <si>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</si>
  <si>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</si>
  <si>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</si>
  <si>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</si>
  <si>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</si>
  <si>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</si>
  <si>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</si>
  <si>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</si>
  <si>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</si>
  <si>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</si>
  <si>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</si>
  <si>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</si>
  <si>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</si>
  <si>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</si>
  <si>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</si>
  <si>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</si>
  <si>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</si>
  <si>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</si>
  <si>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</si>
  <si>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</si>
  <si>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</si>
  <si>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</si>
  <si>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</si>
  <si>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</si>
  <si>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</si>
  <si>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</si>
  <si>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</si>
  <si>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</si>
  <si>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</si>
  <si>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</si>
  <si>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</si>
  <si>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</si>
  <si>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</si>
  <si>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</si>
  <si>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</si>
  <si>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</si>
  <si>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</si>
  <si>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</si>
  <si>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</si>
  <si>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</si>
  <si>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</si>
  <si>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</si>
  <si>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</si>
  <si>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</si>
  <si>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</si>
  <si>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</si>
  <si>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</si>
  <si>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</si>
  <si>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</si>
  <si>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</si>
  <si>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</si>
  <si>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</si>
  <si>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</si>
  <si>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</si>
  <si>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</si>
  <si>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</si>
  <si>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</si>
  <si>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</si>
  <si>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</si>
  <si>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</si>
  <si>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</si>
  <si>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</si>
  <si>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</si>
  <si>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</si>
  <si>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</si>
  <si>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</si>
  <si>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</si>
  <si>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</si>
  <si>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</si>
  <si>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</si>
  <si>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</si>
  <si>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</si>
  <si>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</si>
  <si>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</si>
  <si>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</si>
  <si>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</si>
  <si>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</si>
  <si>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</si>
  <si>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</si>
  <si>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</si>
  <si>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</si>
  <si>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</si>
  <si>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</si>
  <si>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</si>
  <si>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</si>
  <si>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</si>
  <si>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</si>
  <si>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</si>
  <si>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</si>
  <si>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</si>
  <si>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</si>
  <si>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</si>
  <si>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</si>
  <si>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</si>
  <si>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</si>
  <si>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</si>
  <si>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</si>
  <si>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</si>
  <si>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</si>
  <si>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</si>
  <si>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</si>
  <si>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</si>
  <si>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</si>
  <si>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</si>
  <si>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</si>
  <si>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</si>
  <si>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</si>
  <si>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</si>
  <si>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</si>
  <si>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</si>
  <si>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</si>
  <si>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</si>
  <si>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</si>
  <si>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</si>
  <si>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</si>
  <si>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</si>
  <si>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</si>
  <si>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</si>
  <si>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</si>
  <si>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</si>
  <si>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</si>
  <si>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</si>
  <si>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</si>
  <si>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</si>
  <si>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</si>
  <si>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</si>
  <si>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</si>
  <si>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</si>
  <si>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</si>
  <si>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</si>
  <si>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</si>
  <si>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</si>
  <si>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</si>
  <si>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</si>
  <si>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</si>
  <si>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</si>
  <si>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</si>
  <si>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</si>
  <si>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</si>
  <si>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</si>
  <si>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</si>
  <si>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</si>
  <si>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</si>
  <si>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</si>
  <si>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</si>
  <si>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</si>
  <si>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</si>
  <si>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</si>
  <si>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</si>
  <si>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</si>
  <si>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</si>
  <si>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</si>
  <si>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</si>
  <si>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</si>
  <si>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</si>
  <si>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</si>
  <si>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</si>
  <si>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</si>
  <si>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</si>
  <si>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</si>
  <si>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</si>
  <si>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</si>
  <si>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</si>
  <si>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</si>
  <si>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</si>
  <si>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</si>
  <si>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</si>
  <si>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</si>
  <si>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</si>
  <si>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</si>
  <si>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</si>
  <si>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</si>
  <si>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</si>
  <si>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</si>
  <si>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</si>
  <si>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</si>
  <si>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</si>
  <si>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</si>
  <si>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</si>
  <si>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</si>
  <si>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</si>
  <si>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</si>
  <si>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</si>
  <si>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</si>
  <si>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</si>
  <si>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</si>
  <si>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</si>
  <si>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</si>
  <si>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</si>
  <si>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</si>
  <si>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</si>
  <si>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</si>
  <si>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</si>
  <si>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</si>
  <si>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</si>
  <si>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</si>
  <si>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</si>
  <si>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</si>
  <si>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</si>
  <si>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</si>
  <si>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</si>
  <si>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</si>
  <si>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</si>
  <si>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</si>
  <si>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</si>
  <si>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</si>
  <si>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</si>
  <si>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</si>
  <si>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</si>
  <si>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</si>
  <si>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</si>
  <si>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</si>
  <si>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</si>
  <si>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</si>
  <si>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</si>
  <si>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</si>
  <si>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</si>
  <si>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</si>
  <si>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</si>
  <si>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</si>
  <si>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</si>
  <si>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</si>
  <si>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</si>
  <si>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</si>
  <si>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</si>
  <si>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</si>
  <si>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</si>
  <si>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</si>
  <si>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</si>
  <si>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</si>
  <si>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</si>
  <si>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</si>
  <si>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</si>
  <si>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</si>
  <si>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</si>
  <si>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</si>
  <si>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</si>
  <si>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</si>
  <si>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</si>
  <si>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</si>
  <si>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</si>
  <si>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</si>
  <si>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</si>
  <si>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</si>
  <si>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</si>
  <si>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</si>
  <si>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</si>
  <si>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</si>
  <si>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</si>
  <si>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</si>
  <si>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</si>
  <si>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</si>
  <si>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</si>
  <si>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</si>
  <si>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</si>
  <si>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</si>
  <si>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</si>
  <si>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</si>
  <si>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</si>
  <si>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</si>
  <si>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</si>
  <si>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</si>
  <si>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</si>
  <si>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</si>
  <si>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</si>
  <si>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</si>
  <si>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</si>
  <si>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</si>
  <si>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</si>
  <si>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</si>
  <si>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</si>
  <si>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</si>
  <si>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</si>
  <si>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</si>
  <si>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</si>
  <si>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</si>
  <si>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</si>
  <si>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</si>
  <si>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</si>
  <si>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</si>
  <si>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</si>
  <si>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</si>
  <si>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</si>
  <si>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</si>
  <si>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</si>
  <si>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</si>
  <si>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</si>
  <si>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</si>
  <si>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</si>
  <si>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</si>
  <si>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</si>
  <si>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</si>
  <si>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</si>
  <si>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</si>
  <si>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</si>
  <si>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</si>
  <si>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</si>
  <si>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</si>
  <si>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</si>
  <si>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</si>
  <si>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</si>
  <si>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</si>
  <si>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</si>
  <si>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</si>
  <si>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</si>
  <si>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</si>
  <si>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</si>
  <si>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</si>
  <si>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</si>
  <si>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</si>
  <si>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</si>
  <si>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</si>
  <si>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</si>
  <si>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</si>
  <si>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</si>
  <si>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</si>
  <si>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</si>
  <si>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</si>
  <si>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</si>
  <si>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</si>
  <si>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</si>
  <si>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</si>
  <si>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</si>
  <si>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</si>
  <si>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</si>
  <si>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</si>
  <si>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</si>
  <si>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</si>
  <si>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</si>
  <si>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</si>
  <si>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</si>
  <si>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</si>
  <si>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</si>
  <si>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</si>
  <si>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</si>
  <si>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</si>
  <si>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</si>
  <si>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</si>
  <si>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</si>
  <si>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</si>
  <si>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</si>
  <si>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</si>
  <si>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</si>
  <si>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</si>
  <si>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</si>
  <si>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</si>
  <si>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</si>
  <si>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</si>
  <si>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</si>
  <si>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</si>
  <si>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</si>
  <si>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</si>
  <si>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</si>
  <si>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</si>
  <si>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</si>
  <si>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</si>
  <si>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</si>
  <si>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</si>
  <si>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</si>
  <si>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</si>
  <si>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</si>
  <si>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</si>
  <si>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</si>
  <si>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</si>
  <si>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</si>
  <si>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</si>
  <si>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</si>
  <si>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</si>
  <si>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</si>
  <si>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</si>
  <si>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</si>
  <si>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</si>
  <si>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</si>
  <si>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</si>
  <si>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</si>
  <si>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</si>
  <si>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</si>
  <si>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</si>
  <si>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</si>
  <si>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</si>
  <si>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</si>
  <si>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</si>
  <si>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</si>
  <si>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</si>
  <si>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</si>
  <si>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</si>
  <si>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</si>
  <si>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</si>
  <si>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</si>
  <si>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</si>
  <si>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</si>
  <si>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</si>
  <si>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</si>
  <si>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</si>
  <si>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</si>
  <si>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</si>
  <si>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</si>
  <si>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</si>
  <si>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</si>
  <si>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</si>
  <si>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</si>
  <si>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</si>
  <si>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</si>
  <si>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</si>
  <si>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</si>
  <si>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</si>
  <si>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</si>
  <si>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</si>
  <si>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</si>
  <si>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</si>
  <si>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</si>
  <si>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</si>
  <si>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</si>
  <si>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</si>
  <si>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</si>
  <si>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</si>
  <si>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</si>
  <si>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</si>
  <si>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</si>
  <si>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</si>
  <si>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</si>
  <si>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</si>
  <si>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</si>
  <si>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</si>
  <si>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</si>
  <si>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</si>
  <si>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</si>
  <si>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</si>
  <si>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</si>
  <si>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</si>
  <si>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</si>
  <si>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</si>
  <si>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</si>
  <si>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</si>
  <si>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</si>
  <si>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</si>
  <si>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</si>
  <si>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</si>
  <si>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</si>
  <si>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</si>
  <si>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</si>
  <si>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</si>
  <si>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</si>
  <si>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</si>
  <si>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</si>
  <si>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</si>
  <si>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</si>
  <si>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</si>
  <si>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</si>
  <si>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</si>
  <si>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</si>
  <si>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</si>
  <si>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</si>
  <si>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</si>
  <si>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</si>
  <si>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</si>
  <si>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</si>
  <si>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</si>
  <si>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</si>
  <si>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</si>
  <si>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</si>
  <si>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</si>
  <si>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</si>
  <si>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</si>
  <si>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</si>
  <si>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</si>
  <si>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</si>
  <si>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</si>
  <si>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</si>
  <si>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</si>
  <si>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</si>
  <si>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</si>
  <si>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</si>
  <si>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</si>
  <si>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</si>
  <si>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</si>
  <si>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</si>
  <si>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</si>
  <si>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</si>
  <si>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</si>
  <si>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</si>
  <si>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</si>
  <si>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</si>
  <si>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</si>
  <si>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</si>
  <si>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</si>
  <si>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</si>
  <si>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</si>
  <si>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</si>
  <si>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</si>
  <si>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</si>
  <si>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</si>
  <si>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</si>
  <si>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</si>
  <si>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</si>
  <si>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</si>
  <si>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</si>
  <si>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</si>
  <si>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</si>
  <si>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</si>
  <si>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</si>
  <si>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</si>
  <si>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</si>
  <si>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</si>
  <si>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</si>
  <si>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</si>
  <si>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</si>
  <si>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</si>
  <si>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</si>
  <si>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</si>
  <si>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</si>
  <si>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</si>
  <si>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</si>
  <si>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</si>
  <si>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</si>
  <si>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</si>
  <si>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</si>
  <si>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</si>
  <si>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</si>
  <si>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</si>
  <si>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</si>
  <si>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</si>
  <si>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</si>
  <si>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</si>
  <si>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</si>
  <si>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</si>
  <si>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</si>
  <si>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</si>
  <si>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</si>
  <si>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</si>
  <si>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</si>
  <si>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</si>
  <si>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</si>
  <si>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</si>
  <si>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</si>
  <si>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</si>
  <si>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</si>
  <si>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</si>
  <si>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</si>
  <si>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</si>
  <si>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</si>
  <si>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</si>
  <si>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</si>
  <si>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</si>
  <si>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</si>
  <si>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</si>
  <si>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</si>
  <si>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</si>
  <si>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</si>
  <si>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</si>
  <si>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</si>
  <si>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</si>
  <si>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</si>
  <si>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</si>
  <si>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</si>
  <si>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</si>
  <si>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</si>
  <si>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</si>
  <si>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</si>
  <si>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</si>
  <si>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</si>
  <si>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</si>
  <si>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</si>
  <si>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</si>
  <si>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</si>
  <si>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</si>
  <si>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</si>
  <si>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</si>
  <si>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</si>
  <si>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</si>
  <si>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</si>
  <si>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</si>
  <si>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</si>
  <si>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</si>
  <si>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</si>
  <si>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</si>
  <si>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</si>
  <si>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</si>
  <si>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</si>
  <si>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</si>
  <si>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</si>
  <si>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</si>
  <si>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</si>
  <si>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</si>
  <si>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</si>
  <si>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</si>
  <si>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</si>
  <si>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</si>
  <si>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</si>
  <si>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</si>
  <si>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</si>
  <si>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</si>
  <si>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</si>
  <si>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</si>
  <si>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</si>
  <si>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</si>
  <si>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</si>
  <si>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</si>
  <si>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</si>
  <si>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</si>
  <si>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</si>
  <si>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</si>
  <si>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</si>
  <si>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</si>
  <si>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</si>
  <si>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</si>
  <si>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</si>
  <si>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</si>
  <si>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</si>
  <si>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</si>
  <si>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</si>
  <si>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</si>
  <si>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</si>
  <si>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</si>
  <si>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</si>
  <si>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</si>
  <si>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</si>
  <si>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</si>
  <si>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</si>
  <si>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</si>
  <si>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</si>
  <si>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</si>
  <si>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</si>
  <si>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</si>
  <si>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</si>
  <si>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</si>
  <si>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</si>
  <si>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</si>
  <si>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</si>
  <si>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</si>
  <si>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</si>
  <si>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</si>
  <si>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</si>
  <si>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</si>
  <si>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</si>
  <si>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</si>
  <si>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</si>
  <si>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</si>
  <si>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</si>
  <si>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</si>
  <si>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</si>
  <si>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</si>
  <si>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</si>
  <si>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</si>
  <si>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</si>
  <si>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</si>
  <si>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</si>
  <si>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</si>
  <si>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</si>
  <si>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</si>
  <si>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</si>
  <si>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</si>
  <si>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</si>
  <si>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</si>
  <si>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</si>
  <si>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</si>
  <si>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</si>
  <si>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</si>
  <si>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</si>
  <si>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</si>
  <si>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</si>
  <si>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</si>
  <si>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</si>
  <si>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</si>
  <si>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</si>
  <si>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</si>
  <si>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</si>
  <si>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</si>
  <si>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</si>
  <si>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</si>
  <si>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</si>
  <si>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</si>
  <si>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</si>
  <si>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</si>
  <si>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</si>
  <si>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</si>
  <si>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</si>
  <si>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</si>
  <si>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</si>
  <si>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</si>
  <si>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</si>
  <si>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</si>
  <si>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</si>
  <si>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</si>
  <si>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</si>
  <si>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</si>
  <si>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</si>
  <si>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</si>
  <si>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</si>
  <si>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</si>
  <si>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</si>
  <si>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</si>
  <si>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</si>
  <si>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</si>
  <si>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</si>
  <si>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</si>
  <si>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</si>
  <si>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</si>
  <si>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</si>
  <si>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</si>
  <si>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</si>
  <si>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</si>
  <si>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</si>
  <si>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</si>
  <si>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</si>
  <si>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</si>
  <si>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</si>
  <si>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</si>
  <si>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</si>
  <si>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</si>
  <si>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</si>
  <si>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</si>
  <si>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</si>
  <si>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</si>
  <si>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</si>
  <si>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</si>
  <si>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</si>
  <si>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</si>
  <si>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</si>
  <si>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</si>
  <si>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</si>
  <si>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</si>
  <si>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</si>
  <si>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</si>
  <si>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</si>
  <si>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</si>
  <si>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</si>
  <si>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</si>
  <si>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</si>
  <si>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</si>
  <si>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</si>
  <si>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</si>
  <si>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</si>
  <si>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</si>
  <si>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</si>
  <si>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</si>
  <si>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</si>
  <si>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</si>
  <si>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</si>
  <si>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</si>
  <si>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</si>
  <si>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</si>
  <si>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</si>
  <si>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</si>
  <si>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</si>
  <si>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</si>
  <si>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</si>
  <si>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</si>
  <si>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</si>
  <si>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</si>
  <si>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</si>
  <si>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</si>
  <si>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</si>
  <si>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</si>
  <si>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</si>
  <si>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</si>
  <si>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</si>
  <si>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</si>
  <si>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</si>
  <si>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</si>
  <si>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</si>
  <si>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</si>
  <si>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</si>
  <si>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</si>
  <si>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</si>
  <si>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</si>
  <si>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</si>
  <si>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</si>
  <si>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</si>
  <si>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</si>
  <si>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</si>
  <si>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</si>
  <si>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</si>
  <si>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</si>
  <si>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</si>
  <si>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</si>
  <si>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</si>
  <si>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</si>
  <si>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</si>
  <si>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</si>
  <si>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</si>
  <si>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</si>
  <si>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</si>
  <si>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</si>
  <si>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</si>
  <si>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</si>
  <si>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</si>
  <si>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</si>
  <si>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</si>
  <si>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</si>
  <si>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</si>
  <si>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</si>
  <si>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</si>
  <si>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</si>
  <si>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</si>
  <si>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</si>
  <si>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</si>
  <si>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</si>
  <si>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</si>
  <si>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</si>
  <si>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</si>
  <si>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</si>
  <si>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</si>
  <si>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</si>
  <si>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</si>
  <si>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</si>
  <si>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</si>
  <si>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</si>
  <si>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</si>
  <si>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</si>
  <si>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</si>
  <si>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</si>
  <si>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</si>
  <si>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</si>
  <si>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</si>
  <si>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</si>
  <si>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</si>
  <si>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</si>
  <si>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</si>
  <si>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</si>
  <si>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</si>
  <si>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</si>
  <si>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</si>
  <si>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</si>
  <si>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</si>
  <si>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</si>
  <si>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</si>
  <si>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</si>
  <si>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</si>
  <si>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</si>
  <si>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</si>
  <si>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</si>
  <si>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</si>
  <si>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</si>
  <si>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</si>
  <si>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</si>
  <si>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</si>
  <si>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</si>
  <si>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</si>
  <si>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</si>
  <si>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</si>
  <si>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</si>
  <si>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</si>
  <si>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</si>
  <si>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</si>
  <si>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</si>
  <si>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</si>
  <si>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</si>
  <si>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</si>
  <si>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</si>
  <si>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</si>
  <si>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</si>
  <si>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</si>
  <si>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</si>
  <si>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</si>
  <si>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</si>
  <si>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</si>
  <si>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</si>
  <si>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</si>
  <si>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</si>
  <si>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</si>
  <si>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</si>
  <si>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</si>
  <si>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</si>
  <si>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</si>
  <si>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</si>
  <si>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</si>
  <si>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</si>
  <si>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</si>
  <si>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</si>
  <si>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</si>
  <si>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</si>
  <si>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</si>
  <si>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</si>
  <si>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</si>
  <si>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</si>
  <si>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</si>
  <si>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</si>
  <si>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</si>
  <si>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</si>
  <si>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</si>
  <si>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</si>
  <si>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</si>
  <si>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</si>
  <si>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</si>
  <si>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</si>
  <si>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</si>
  <si>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</si>
  <si>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</si>
  <si>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</si>
  <si>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</si>
  <si>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</si>
  <si>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</si>
  <si>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</si>
  <si>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</si>
  <si>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</si>
  <si>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</si>
  <si>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</si>
  <si>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</si>
  <si>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</si>
  <si>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</si>
  <si>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</si>
  <si>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</si>
  <si>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</si>
  <si>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</si>
  <si>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</si>
  <si>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</si>
  <si>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</si>
  <si>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</si>
  <si>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</si>
  <si>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</si>
  <si>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</si>
  <si>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</si>
  <si>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</si>
  <si>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</si>
  <si>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</si>
  <si>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</si>
  <si>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</si>
  <si>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</si>
  <si>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</si>
  <si>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</si>
  <si>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</si>
  <si>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</si>
  <si>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</si>
  <si>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</si>
  <si>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</si>
  <si>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</si>
  <si>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</si>
  <si>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</si>
  <si>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</si>
  <si>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</si>
  <si>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</si>
  <si>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</si>
  <si>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</si>
  <si>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</si>
  <si>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</si>
  <si>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</si>
  <si>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</si>
  <si>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</si>
  <si>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</si>
  <si>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</si>
  <si>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</si>
  <si>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</si>
  <si>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</si>
  <si>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</si>
  <si>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</si>
  <si>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</si>
  <si>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</si>
  <si>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</si>
  <si>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</si>
  <si>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</si>
  <si>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</si>
  <si>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</si>
  <si>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</si>
  <si>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</si>
  <si>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</si>
  <si>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</si>
  <si>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</si>
  <si>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</si>
  <si>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</si>
  <si>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</si>
  <si>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</si>
  <si>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</si>
  <si>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</si>
  <si>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</si>
  <si>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</si>
  <si>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</si>
  <si>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</si>
  <si>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</si>
  <si>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</si>
  <si>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</si>
  <si>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</si>
  <si>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</si>
  <si>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</si>
  <si>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</si>
  <si>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</si>
  <si>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</si>
  <si>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</si>
  <si>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</si>
  <si>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</si>
  <si>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</si>
  <si>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</si>
  <si>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</si>
  <si>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</si>
  <si>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</si>
  <si>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</si>
  <si>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</si>
  <si>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</si>
  <si>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</si>
  <si>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</si>
  <si>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</si>
  <si>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</si>
  <si>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</si>
  <si>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</si>
  <si>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</si>
  <si>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</si>
  <si>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</si>
  <si>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</si>
  <si>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</si>
  <si>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</si>
  <si>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</si>
  <si>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</si>
  <si>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</si>
  <si>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</si>
  <si>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</si>
  <si>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</si>
  <si>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</si>
  <si>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</si>
  <si>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</si>
  <si>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</si>
  <si>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</si>
  <si>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</si>
  <si>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</si>
  <si>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</si>
  <si>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</si>
  <si>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</si>
  <si>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</si>
  <si>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</si>
  <si>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</si>
  <si>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</si>
  <si>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</si>
  <si>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</si>
  <si>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</si>
  <si>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</si>
  <si>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</si>
  <si>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</si>
  <si>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</si>
  <si>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</si>
  <si>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</si>
  <si>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</si>
  <si>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</si>
  <si>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</si>
  <si>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</si>
  <si>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</si>
  <si>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</si>
  <si>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</si>
  <si>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</si>
  <si>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</si>
  <si>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</si>
  <si>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</si>
  <si>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</si>
  <si>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</si>
  <si>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</si>
  <si>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</si>
  <si>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</si>
  <si>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</si>
  <si>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</si>
  <si>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</si>
  <si>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</si>
  <si>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</si>
  <si>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</si>
  <si>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</si>
  <si>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</si>
  <si>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</si>
  <si>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</si>
  <si>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</si>
  <si>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</si>
  <si>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</si>
  <si>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</si>
  <si>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</si>
  <si>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</si>
  <si>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</si>
  <si>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</si>
  <si>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</si>
  <si>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</si>
  <si>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</si>
  <si>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</si>
  <si>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</si>
  <si>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</si>
  <si>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</si>
  <si>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</si>
  <si>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</si>
  <si>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</si>
  <si>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</si>
  <si>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</si>
  <si>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</si>
  <si>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</si>
  <si>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</si>
  <si>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</si>
  <si>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</si>
  <si>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</si>
  <si>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</si>
  <si>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</si>
  <si>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</si>
  <si>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</si>
  <si>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</si>
  <si>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</si>
  <si>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</si>
  <si>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</si>
  <si>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</si>
  <si>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</si>
  <si>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</si>
  <si>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</si>
  <si>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</si>
  <si>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</si>
  <si>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</si>
  <si>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</si>
  <si>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</si>
  <si>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</si>
  <si>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</si>
  <si>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</si>
  <si>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</si>
  <si>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</si>
  <si>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</si>
  <si>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</si>
  <si>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</si>
  <si>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</si>
  <si>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</si>
  <si>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</si>
  <si>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</si>
  <si>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</si>
  <si>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</si>
  <si>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</si>
  <si>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</si>
  <si>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</si>
  <si>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</si>
  <si>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</si>
  <si>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</si>
  <si>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</si>
  <si>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</si>
  <si>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</si>
  <si>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</si>
  <si>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</si>
  <si>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</si>
  <si>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</si>
  <si>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</si>
  <si>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</si>
  <si>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</si>
  <si>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</si>
  <si>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</si>
  <si>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</si>
  <si>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</si>
  <si>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</si>
  <si>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</si>
  <si>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</si>
  <si>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</si>
  <si>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</si>
  <si>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</si>
  <si>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</si>
  <si>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</si>
  <si>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</si>
  <si>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</si>
  <si>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</si>
  <si>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</si>
  <si>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</si>
  <si>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</si>
  <si>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</si>
  <si>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</si>
  <si>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</si>
  <si>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</si>
  <si>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</si>
  <si>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</si>
  <si>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</si>
  <si>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</si>
  <si>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</si>
  <si>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</si>
  <si>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</si>
  <si>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</si>
  <si>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</si>
  <si>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</si>
  <si>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</si>
  <si>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</si>
  <si>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</si>
  <si>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</si>
  <si>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</si>
  <si>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</si>
  <si>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</si>
  <si>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</si>
  <si>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</si>
  <si>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</si>
  <si>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</si>
  <si>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</si>
  <si>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</si>
  <si>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</si>
  <si>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</si>
  <si>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</si>
  <si>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</si>
  <si>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</si>
  <si>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</si>
  <si>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</si>
  <si>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</si>
  <si>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</si>
  <si>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</si>
  <si>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</si>
  <si>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</si>
  <si>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</si>
  <si>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</si>
  <si>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</si>
  <si>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</si>
  <si>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</si>
  <si>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</si>
  <si>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</si>
  <si>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</si>
  <si>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</si>
  <si>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</si>
  <si>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</si>
  <si>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</si>
  <si>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</si>
  <si>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</si>
  <si>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</si>
  <si>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</si>
  <si>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</si>
  <si>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</si>
  <si>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</si>
  <si>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</si>
  <si>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</si>
  <si>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</si>
  <si>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</si>
  <si>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</si>
  <si>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</si>
  <si>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</si>
  <si>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</si>
  <si>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</si>
  <si>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</si>
  <si>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</si>
  <si>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</si>
  <si>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</si>
  <si>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</si>
  <si>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</si>
  <si>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</si>
  <si>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</si>
  <si>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</si>
  <si>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</si>
  <si>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</si>
  <si>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</si>
  <si>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</si>
  <si>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</si>
  <si>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</si>
  <si>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</si>
  <si>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</si>
  <si>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</si>
  <si>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</si>
  <si>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</si>
  <si>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</si>
  <si>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</si>
  <si>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</si>
  <si>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</si>
  <si>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</si>
  <si>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</si>
  <si>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</si>
  <si>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</si>
  <si>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</si>
  <si>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</si>
  <si>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</si>
  <si>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</si>
  <si>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</si>
  <si>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</si>
  <si>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</si>
  <si>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</si>
  <si>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</si>
  <si>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</si>
  <si>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</si>
  <si>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</si>
  <si>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</si>
  <si>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</si>
  <si>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</si>
  <si>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</si>
  <si>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</si>
  <si>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</si>
  <si>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</si>
  <si>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</si>
  <si>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</si>
  <si>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</si>
  <si>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</si>
  <si>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</si>
  <si>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</si>
  <si>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</si>
  <si>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</si>
  <si>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</si>
  <si>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</si>
  <si>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</si>
  <si>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</si>
  <si>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</si>
  <si>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</si>
  <si>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</si>
  <si>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</si>
  <si>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</si>
  <si>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</si>
  <si>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</si>
  <si>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</si>
  <si>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</si>
  <si>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</si>
  <si>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</si>
  <si>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</si>
  <si>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</si>
  <si>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</si>
  <si>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</si>
  <si>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</si>
  <si>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</si>
  <si>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</si>
  <si>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</si>
  <si>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</si>
  <si>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</si>
  <si>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</si>
  <si>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</si>
  <si>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</si>
  <si>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</si>
  <si>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</si>
  <si>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</si>
  <si>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</si>
  <si>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</si>
  <si>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</si>
  <si>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</si>
  <si>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</si>
  <si>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</si>
  <si>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</si>
  <si>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</si>
  <si>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</si>
  <si>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</si>
  <si>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</si>
  <si>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</si>
  <si>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</si>
  <si>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</si>
  <si>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</si>
  <si>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</si>
  <si>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</si>
  <si>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</si>
  <si>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</si>
  <si>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</si>
  <si>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</si>
  <si>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</si>
  <si>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</si>
  <si>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</si>
  <si>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</si>
  <si>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</si>
  <si>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</si>
  <si>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</si>
  <si>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</si>
  <si>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</si>
  <si>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</si>
  <si>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</si>
  <si>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</si>
  <si>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</si>
  <si>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</si>
  <si>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</si>
  <si>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</si>
  <si>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</si>
  <si>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</si>
  <si>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</si>
  <si>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</si>
  <si>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</si>
  <si>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</si>
  <si>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</si>
  <si>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</si>
  <si>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</si>
  <si>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</si>
  <si>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</si>
  <si>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</si>
  <si>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</si>
  <si>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</si>
  <si>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</si>
  <si>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</si>
  <si>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</si>
  <si>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</si>
  <si>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</si>
  <si>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</si>
  <si>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</si>
  <si>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</si>
  <si>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</si>
  <si>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</si>
  <si>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</si>
  <si>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</si>
  <si>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</si>
  <si>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</si>
  <si>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</si>
  <si>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</si>
  <si>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</si>
  <si>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</si>
  <si>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</si>
  <si>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</si>
  <si>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</si>
  <si>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</si>
  <si>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</si>
  <si>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</si>
  <si>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</si>
  <si>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</si>
  <si>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</si>
  <si>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</si>
  <si>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</si>
  <si>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</si>
  <si>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</si>
  <si>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</si>
  <si>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</si>
  <si>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</si>
  <si>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</si>
  <si>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</si>
  <si>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</si>
  <si>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</si>
  <si>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</si>
  <si>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</si>
  <si>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</si>
  <si>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</si>
  <si>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</si>
  <si>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</si>
  <si>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</si>
  <si>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</si>
  <si>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</si>
  <si>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</si>
  <si>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</si>
  <si>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</si>
  <si>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</si>
  <si>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</si>
  <si>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</si>
  <si>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</si>
  <si>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</si>
  <si>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</si>
  <si>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</si>
  <si>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</si>
  <si>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</si>
  <si>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</si>
  <si>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</si>
  <si>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</si>
  <si>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</si>
  <si>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</si>
  <si>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</si>
  <si>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</si>
  <si>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</si>
  <si>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</si>
  <si>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</si>
  <si>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</si>
  <si>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</si>
  <si>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</si>
  <si>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</si>
  <si>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</si>
  <si>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</si>
  <si>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</si>
  <si>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</si>
  <si>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</si>
  <si>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</si>
  <si>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</si>
  <si>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</si>
  <si>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</si>
  <si>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</si>
  <si>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</si>
  <si>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</si>
  <si>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</si>
  <si>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</si>
  <si>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</si>
  <si>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</si>
  <si>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</si>
  <si>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</si>
  <si>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</si>
  <si>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</si>
  <si>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</si>
  <si>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</si>
  <si>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</si>
  <si>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</si>
  <si>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</si>
  <si>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</si>
  <si>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</si>
  <si>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</si>
  <si>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</si>
  <si>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</si>
  <si>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</si>
  <si>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</si>
  <si>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</si>
  <si>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</si>
  <si>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</si>
  <si>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</si>
  <si>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</si>
  <si>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</si>
  <si>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</si>
  <si>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</si>
  <si>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</si>
  <si>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</si>
  <si>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</si>
  <si>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</si>
  <si>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</si>
  <si>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</si>
  <si>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</si>
  <si>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</si>
  <si>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</si>
  <si>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</si>
  <si>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</si>
  <si>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</si>
  <si>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</si>
  <si>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</si>
  <si>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</si>
  <si>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</si>
  <si>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</si>
  <si>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</si>
  <si>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</si>
  <si>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</si>
  <si>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</si>
  <si>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</si>
  <si>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</si>
  <si>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</si>
  <si>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</si>
  <si>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</si>
  <si>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</si>
  <si>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</si>
  <si>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</si>
  <si>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</si>
  <si>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</si>
  <si>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</si>
  <si>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</si>
  <si>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</si>
  <si>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</si>
  <si>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</si>
  <si>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</si>
  <si>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</si>
  <si>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</si>
  <si>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</si>
  <si>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</si>
  <si>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</si>
  <si>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</si>
  <si>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</si>
  <si>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</si>
  <si>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</si>
  <si>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</si>
  <si>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</si>
  <si>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</si>
  <si>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</si>
  <si>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</si>
  <si>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</si>
  <si>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</si>
  <si>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</si>
  <si>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</si>
  <si>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</si>
  <si>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</si>
  <si>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</si>
  <si>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</si>
  <si>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</si>
  <si>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</si>
  <si>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</si>
  <si>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</si>
  <si>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</si>
  <si>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</si>
  <si>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</si>
  <si>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</si>
  <si>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</si>
  <si>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</si>
  <si>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</si>
  <si>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</si>
  <si>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</si>
  <si>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</si>
  <si>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</si>
  <si>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</si>
  <si>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</si>
  <si>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</si>
  <si>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</si>
  <si>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</si>
  <si>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</si>
  <si>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</si>
  <si>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</si>
  <si>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</si>
  <si>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</si>
  <si>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</si>
  <si>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</si>
  <si>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</si>
  <si>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</si>
  <si>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</si>
  <si>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</si>
  <si>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</si>
  <si>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</si>
  <si>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</si>
  <si>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</si>
  <si>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</si>
  <si>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</si>
  <si>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</si>
  <si>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</si>
  <si>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</si>
  <si>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</si>
  <si>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</si>
  <si>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</si>
  <si>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</si>
  <si>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</si>
  <si>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</si>
  <si>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</si>
  <si>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</si>
  <si>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</si>
  <si>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</si>
  <si>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</si>
  <si>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</si>
  <si>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</si>
  <si>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</si>
  <si>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</si>
  <si>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</si>
  <si>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</si>
  <si>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</si>
  <si>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</si>
  <si>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</si>
  <si>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</si>
  <si>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</si>
  <si>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</si>
  <si>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</si>
  <si>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</si>
  <si>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</si>
  <si>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</si>
  <si>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</si>
  <si>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</si>
  <si>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</si>
  <si>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</si>
  <si>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</si>
  <si>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</si>
  <si>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</si>
  <si>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</si>
  <si>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</si>
  <si>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</si>
  <si>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</si>
  <si>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</si>
  <si>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</si>
  <si>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</si>
  <si>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</si>
  <si>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</si>
  <si>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</si>
  <si>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</si>
  <si>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</si>
  <si>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</si>
  <si>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</si>
  <si>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</si>
  <si>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</si>
  <si>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</si>
  <si>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</si>
  <si>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</si>
  <si>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</si>
  <si>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</si>
  <si>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</si>
  <si>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</si>
  <si>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</si>
  <si>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</si>
  <si>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</si>
  <si>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</si>
  <si>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</si>
  <si>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</si>
  <si>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</si>
  <si>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</si>
  <si>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</si>
  <si>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</si>
  <si>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</si>
  <si>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</si>
  <si>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</si>
  <si>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</si>
  <si>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</si>
  <si>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</si>
  <si>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</si>
  <si>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</si>
  <si>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</si>
  <si>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</si>
  <si>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</si>
  <si>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</si>
  <si>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</si>
  <si>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</si>
  <si>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</si>
  <si>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</si>
  <si>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</si>
  <si>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</si>
  <si>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</si>
  <si>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</si>
  <si>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</si>
  <si>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</si>
  <si>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</si>
  <si>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</si>
  <si>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</si>
  <si>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</si>
  <si>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</si>
  <si>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</si>
  <si>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</si>
  <si>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</si>
  <si>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</si>
  <si>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</si>
  <si>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</si>
  <si>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</si>
  <si>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</si>
  <si>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</si>
  <si>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</si>
  <si>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</si>
  <si>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</si>
  <si>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</si>
  <si>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</si>
  <si>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</si>
  <si>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</si>
  <si>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</si>
  <si>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</si>
  <si>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</si>
  <si>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</si>
  <si>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</si>
  <si>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</si>
  <si>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</si>
  <si>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</si>
  <si>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</si>
  <si>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</si>
  <si>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</si>
  <si>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</si>
  <si>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</si>
  <si>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</si>
  <si>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</si>
  <si>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</si>
  <si>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</si>
  <si>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</si>
  <si>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</si>
  <si>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</si>
  <si>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</si>
  <si>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</si>
  <si>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</si>
  <si>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</si>
  <si>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</si>
  <si>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</si>
  <si>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</si>
  <si>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</si>
  <si>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</si>
  <si>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</si>
  <si>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</si>
  <si>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</si>
  <si>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</si>
  <si>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</si>
  <si>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</si>
  <si>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</si>
  <si>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</si>
  <si>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</si>
  <si>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</si>
  <si>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</si>
  <si>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</si>
  <si>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</si>
  <si>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</si>
  <si>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</si>
  <si>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</si>
  <si>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</si>
  <si>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</si>
  <si>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</si>
  <si>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</si>
  <si>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</si>
  <si>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</si>
  <si>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</si>
  <si>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</si>
  <si>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</si>
  <si>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</si>
  <si>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</si>
  <si>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</si>
  <si>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</si>
  <si>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</si>
  <si>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</si>
  <si>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</si>
  <si>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</si>
  <si>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</si>
  <si>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</si>
  <si>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</si>
  <si>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</si>
  <si>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</si>
  <si>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</si>
  <si>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</si>
  <si>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</si>
  <si>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</si>
  <si>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</si>
  <si>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</si>
  <si>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</si>
  <si>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</si>
  <si>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</si>
  <si>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</si>
  <si>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</si>
  <si>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</si>
  <si>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</si>
  <si>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</si>
  <si>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</si>
  <si>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</si>
  <si>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</si>
  <si>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</si>
  <si>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</si>
  <si>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</si>
  <si>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</si>
  <si>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</si>
  <si>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</si>
  <si>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</si>
  <si>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</si>
  <si>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</si>
  <si>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</si>
  <si>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</si>
  <si>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</si>
  <si>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</si>
  <si>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</si>
  <si>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</si>
  <si>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</si>
  <si>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</si>
  <si>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</si>
  <si>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</si>
  <si>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</si>
  <si>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</si>
  <si>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</si>
  <si>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</si>
  <si>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</si>
  <si>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</si>
  <si>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</si>
  <si>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</si>
  <si>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</si>
  <si>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</si>
  <si>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</si>
  <si>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</si>
  <si>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</si>
  <si>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</si>
  <si>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</si>
  <si>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</si>
  <si>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</si>
  <si>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</si>
  <si>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</si>
  <si>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</si>
  <si>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</si>
  <si>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</si>
  <si>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</si>
  <si>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</si>
  <si>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</si>
  <si>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</si>
  <si>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</si>
  <si>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</si>
  <si>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</si>
  <si>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</si>
  <si>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</si>
  <si>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</si>
  <si>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</si>
  <si>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</si>
  <si>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</si>
  <si>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</si>
  <si>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</si>
  <si>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</si>
  <si>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</si>
  <si>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</si>
  <si>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</si>
  <si>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</si>
  <si>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</si>
  <si>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</si>
  <si>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</si>
  <si>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</si>
  <si>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</si>
  <si>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</si>
  <si>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</si>
  <si>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</si>
  <si>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</si>
  <si>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</si>
  <si>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</si>
  <si>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</si>
  <si>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</si>
  <si>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</si>
  <si>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</si>
  <si>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</si>
  <si>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</si>
  <si>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</si>
  <si>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</si>
  <si>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</si>
  <si>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</si>
  <si>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</si>
  <si>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</si>
  <si>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</si>
  <si>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</si>
  <si>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</si>
  <si>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</si>
  <si>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</si>
  <si>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</si>
  <si>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</si>
  <si>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</si>
  <si>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</si>
  <si>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</si>
  <si>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</si>
  <si>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</si>
  <si>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</si>
  <si>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</si>
  <si>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</si>
  <si>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</si>
  <si>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</si>
  <si>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</si>
  <si>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</si>
  <si>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</si>
  <si>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</si>
  <si>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</si>
  <si>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</si>
  <si>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</si>
  <si>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</si>
  <si>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</si>
  <si>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</si>
  <si>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</si>
  <si>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</si>
  <si>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</si>
  <si>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</si>
  <si>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</si>
  <si>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</si>
  <si>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</si>
  <si>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</si>
  <si>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</si>
  <si>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</si>
  <si>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</si>
  <si>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</si>
  <si>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</si>
  <si>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</si>
  <si>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</si>
  <si>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</si>
  <si>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</si>
  <si>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</si>
  <si>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</si>
  <si>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</si>
  <si>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</si>
  <si>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</si>
  <si>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</si>
  <si>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</si>
  <si>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</si>
  <si>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</si>
  <si>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</si>
  <si>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</si>
  <si>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</si>
  <si>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</si>
  <si>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</si>
  <si>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</si>
  <si>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</si>
  <si>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</si>
  <si>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</si>
  <si>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</si>
  <si>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</si>
  <si>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</si>
  <si>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</si>
  <si>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</si>
  <si>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</si>
  <si>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</si>
  <si>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</si>
  <si>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</si>
  <si>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</si>
  <si>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</si>
  <si>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</si>
  <si>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</si>
  <si>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</si>
  <si>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</si>
  <si>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</si>
  <si>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</si>
  <si>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</si>
  <si>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</si>
  <si>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</si>
  <si>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</si>
  <si>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</si>
  <si>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</si>
  <si>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</si>
  <si>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</si>
  <si>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</si>
  <si>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</si>
  <si>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</si>
  <si>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</si>
  <si>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</si>
  <si>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</si>
  <si>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</si>
  <si>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</si>
  <si>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</si>
  <si>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</si>
  <si>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</si>
  <si>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</si>
  <si>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</si>
  <si>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</si>
  <si>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</si>
  <si>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</si>
  <si>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</si>
  <si>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</si>
  <si>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</si>
  <si>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</si>
  <si>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</si>
  <si>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</si>
  <si>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</si>
  <si>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</si>
  <si>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</si>
  <si>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</si>
  <si>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</si>
  <si>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</si>
  <si>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</si>
  <si>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</si>
  <si>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</si>
  <si>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</si>
  <si>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</si>
  <si>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</si>
  <si>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</si>
  <si>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</si>
  <si>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</si>
  <si>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</si>
  <si>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</si>
  <si>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</si>
  <si>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</si>
  <si>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</si>
  <si>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</si>
  <si>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</si>
  <si>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</si>
  <si>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</si>
  <si>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</si>
  <si>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</si>
  <si>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</si>
  <si>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</si>
  <si>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</si>
  <si>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</si>
  <si>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</si>
  <si>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</si>
  <si>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</si>
  <si>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</si>
  <si>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</si>
  <si>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</si>
  <si>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</si>
  <si>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</si>
  <si>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</si>
  <si>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</si>
  <si>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</si>
  <si>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</si>
  <si>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</si>
  <si>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</si>
  <si>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</si>
  <si>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</si>
  <si>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</si>
  <si>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</si>
  <si>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</si>
  <si>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</si>
  <si>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</si>
  <si>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</si>
  <si>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</si>
  <si>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</si>
  <si>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</si>
  <si>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</si>
  <si>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</si>
  <si>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</si>
  <si>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</si>
  <si>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</si>
  <si>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</si>
  <si>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</si>
  <si>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</si>
  <si>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</si>
  <si>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</si>
  <si>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</si>
  <si>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</si>
  <si>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</si>
  <si>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</si>
  <si>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</si>
  <si>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</si>
  <si>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</si>
  <si>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</si>
  <si>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</si>
  <si>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</si>
  <si>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</si>
  <si>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</si>
  <si>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</si>
  <si>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</si>
  <si>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</si>
  <si>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</si>
  <si>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</si>
  <si>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</si>
  <si>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</si>
  <si>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</si>
  <si>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</si>
  <si>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</si>
  <si>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</si>
  <si>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</si>
  <si>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</si>
  <si>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</si>
  <si>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</si>
  <si>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</si>
  <si>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</si>
  <si>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</si>
  <si>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</si>
  <si>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</si>
  <si>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</si>
  <si>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</si>
  <si>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</si>
  <si>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</si>
  <si>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</si>
  <si>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</si>
  <si>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</si>
  <si>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</si>
  <si>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</si>
  <si>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</si>
  <si>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</si>
  <si>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</si>
  <si>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</si>
  <si>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</si>
  <si>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</si>
  <si>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</si>
  <si>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</si>
  <si>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</si>
  <si>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</si>
  <si>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</si>
  <si>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</si>
  <si>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</si>
  <si>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</si>
  <si>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</si>
  <si>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</si>
  <si>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</si>
  <si>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</si>
  <si>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</si>
  <si>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</si>
  <si>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</si>
  <si>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</si>
  <si>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</si>
  <si>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</si>
  <si>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</si>
  <si>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</si>
  <si>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</si>
  <si>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</si>
  <si>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</si>
  <si>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</si>
  <si>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</si>
  <si>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</si>
  <si>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</si>
  <si>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</si>
  <si>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</si>
  <si>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</si>
  <si>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</si>
  <si>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</si>
  <si>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</si>
  <si>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</si>
  <si>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</si>
  <si>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</si>
  <si>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</si>
  <si>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</si>
  <si>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</si>
  <si>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</si>
  <si>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</si>
  <si>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</si>
  <si>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</si>
  <si>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</si>
  <si>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</si>
  <si>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</si>
  <si>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</si>
  <si>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</si>
  <si>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</si>
  <si>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</si>
  <si>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</si>
  <si>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</si>
  <si>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</si>
  <si>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</si>
  <si>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</si>
  <si>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</si>
  <si>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</si>
  <si>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</si>
  <si>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</si>
  <si>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</si>
  <si>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</si>
  <si>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</si>
  <si>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</si>
  <si>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</si>
  <si>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</si>
  <si>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</si>
  <si>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</si>
  <si>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</si>
  <si>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</si>
  <si>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</si>
  <si>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</si>
  <si>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</si>
  <si>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</si>
  <si>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</si>
  <si>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</si>
  <si>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</si>
  <si>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</si>
  <si>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</si>
  <si>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</si>
  <si>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</si>
  <si>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</si>
  <si>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</si>
  <si>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</si>
  <si>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</si>
  <si>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</si>
  <si>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</si>
  <si>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</si>
  <si>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</si>
  <si>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</si>
  <si>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</si>
  <si>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</si>
  <si>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</si>
  <si>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</si>
  <si>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</si>
  <si>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</si>
  <si>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</si>
  <si>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</si>
  <si>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</si>
  <si>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</si>
  <si>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</si>
  <si>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</si>
  <si>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</si>
  <si>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</si>
  <si>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</si>
  <si>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</si>
  <si>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</si>
  <si>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</si>
  <si>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</si>
  <si>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</si>
  <si>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</si>
  <si>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</si>
  <si>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</si>
  <si>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</si>
  <si>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</si>
  <si>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</si>
  <si>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</si>
  <si>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</si>
  <si>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</si>
  <si>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</si>
  <si>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</si>
  <si>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</si>
  <si>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</si>
  <si>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</si>
  <si>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</si>
  <si>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</si>
  <si>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</si>
  <si>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</si>
  <si>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</si>
  <si>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</si>
  <si>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</si>
  <si>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</si>
  <si>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</si>
  <si>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</si>
  <si>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</si>
  <si>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</si>
  <si>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</si>
  <si>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</si>
  <si>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</si>
  <si>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</si>
  <si>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</si>
  <si>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</si>
  <si>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</si>
  <si>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</si>
  <si>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</si>
  <si>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</si>
  <si>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</si>
  <si>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</si>
  <si>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</si>
  <si>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</si>
  <si>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</si>
  <si>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</si>
  <si>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</si>
  <si>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</si>
  <si>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</si>
  <si>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</si>
  <si>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</si>
  <si>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</si>
  <si>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</si>
  <si>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</si>
  <si>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</si>
  <si>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</si>
  <si>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</si>
  <si>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</si>
  <si>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</si>
  <si>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</si>
  <si>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</si>
  <si>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</si>
  <si>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</si>
  <si>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</si>
  <si>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</si>
  <si>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</si>
  <si>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</si>
  <si>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</si>
  <si>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</si>
  <si>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</si>
  <si>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</si>
  <si>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</si>
  <si>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</si>
  <si>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</si>
  <si>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</si>
  <si>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</si>
  <si>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</si>
  <si>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</si>
  <si>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</si>
  <si>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</si>
  <si>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</si>
  <si>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</si>
  <si>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</si>
  <si>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</si>
  <si>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</si>
  <si>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</si>
  <si>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</si>
  <si>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</si>
  <si>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</si>
  <si>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</si>
  <si>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</si>
  <si>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</si>
  <si>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</si>
  <si>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</si>
  <si>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</si>
  <si>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</si>
  <si>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</si>
  <si>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</si>
  <si>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</si>
  <si>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</si>
  <si>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</si>
  <si>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</si>
  <si>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</si>
  <si>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</si>
  <si>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</si>
  <si>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</si>
  <si>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</si>
  <si>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</si>
  <si>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</si>
  <si>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</si>
  <si>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</si>
  <si>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</si>
  <si>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</si>
  <si>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</si>
  <si>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</si>
  <si>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</si>
  <si>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</si>
  <si>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</si>
  <si>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</si>
  <si>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</si>
  <si>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</si>
  <si>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</si>
  <si>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</si>
  <si>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</si>
  <si>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</si>
  <si>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</si>
  <si>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</si>
  <si>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</si>
  <si>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</si>
  <si>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</si>
  <si>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m - CTP Slovakman Triathlon 2025 - 22. ročník</t>
  </si>
  <si>
    <t>34132163</t>
  </si>
  <si>
    <t>SIGNUM LEVICE, s.r.o.</t>
  </si>
  <si>
    <t>2025269</t>
  </si>
  <si>
    <t>Výroba tričiek pre finisherov, štafety, sraff</t>
  </si>
  <si>
    <t>Kontaktná osoba zodpovedná za vyplnený formulár
meno a priezvisko:  Tatiana Peciarová
e-mail: peciarp@gmail.com
tel. kontakt (mobil): 0905 897 072</t>
  </si>
  <si>
    <t>30250075</t>
  </si>
  <si>
    <t xml:space="preserve">Pavol Peciar,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</si>
</sst>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9"/>
      <color indexed="81"/>
      <name val="Segoe UI"/>
      <charset val="1"/>
    </font>
    <font>
      <b/>
      <sz val="9"/>
      <color indexed="81"/>
      <name val="Segoe UI"/>
      <charset val="1"/>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00000000-0005-0000-0000-000000000000}"/>
    <cellStyle name="Hypertextové prepojenie" xfId="1" builtinId="8"/>
    <cellStyle name="Hypertextové prepojenie 2" xfId="2" xr:uid="{00000000-0005-0000-0000-000002000000}"/>
    <cellStyle name="Normal 2" xfId="3" xr:uid="{00000000-0005-0000-0000-000003000000}"/>
    <cellStyle name="Normal 3" xfId="4" xr:uid="{00000000-0005-0000-0000-000004000000}"/>
    <cellStyle name="Normal 3 2" xfId="5" xr:uid="{00000000-0005-0000-0000-000005000000}"/>
    <cellStyle name="Normal 3_2013-01-000-SportoveOdvetvia" xfId="6" xr:uid="{00000000-0005-0000-0000-000006000000}"/>
    <cellStyle name="Normal 4" xfId="7" xr:uid="{00000000-0005-0000-0000-000007000000}"/>
    <cellStyle name="Normal 5" xfId="8" xr:uid="{00000000-0005-0000-0000-000008000000}"/>
    <cellStyle name="Normálna" xfId="0" builtinId="0"/>
    <cellStyle name="Normálna 2" xfId="9" xr:uid="{00000000-0005-0000-0000-00000A000000}"/>
    <cellStyle name="Normálna 2 2" xfId="10" xr:uid="{00000000-0005-0000-0000-00000B000000}"/>
    <cellStyle name="Normálna 2 3" xfId="11" xr:uid="{00000000-0005-0000-0000-00000C000000}"/>
    <cellStyle name="Normálna 3" xfId="12" xr:uid="{00000000-0005-0000-0000-00000D000000}"/>
    <cellStyle name="Normálna 3 2" xfId="13" xr:uid="{00000000-0005-0000-0000-00000E000000}"/>
    <cellStyle name="Normálna 3 3" xfId="14" xr:uid="{00000000-0005-0000-0000-00000F000000}"/>
    <cellStyle name="Normálna 4" xfId="15" xr:uid="{00000000-0005-0000-0000-000010000000}"/>
    <cellStyle name="Normálna 4 2" xfId="16" xr:uid="{00000000-0005-0000-0000-000011000000}"/>
    <cellStyle name="Normálna 5" xfId="17" xr:uid="{00000000-0005-0000-0000-000012000000}"/>
    <cellStyle name="Normálna 5 2" xfId="18" xr:uid="{00000000-0005-0000-0000-000013000000}"/>
    <cellStyle name="Normálna 5 3" xfId="19" xr:uid="{00000000-0005-0000-0000-000014000000}"/>
    <cellStyle name="Normálna 5 4" xfId="20" xr:uid="{00000000-0005-0000-0000-000015000000}"/>
    <cellStyle name="Normálna 6" xfId="21" xr:uid="{00000000-0005-0000-0000-000016000000}"/>
    <cellStyle name="Normálna 7" xfId="22" xr:uid="{00000000-0005-0000-0000-000017000000}"/>
    <cellStyle name="Normálna 7 2" xfId="23" xr:uid="{00000000-0005-0000-0000-000018000000}"/>
    <cellStyle name="Normálna 8" xfId="24" xr:uid="{00000000-0005-0000-0000-000019000000}"/>
    <cellStyle name="normálne 2" xfId="25" xr:uid="{00000000-0005-0000-0000-00001A000000}"/>
    <cellStyle name="normálne 2 2" xfId="26" xr:uid="{00000000-0005-0000-0000-00001B000000}"/>
    <cellStyle name="normálne 2 2 2" xfId="27" xr:uid="{00000000-0005-0000-0000-00001C000000}"/>
    <cellStyle name="normálne 2 3" xfId="28" xr:uid="{00000000-0005-0000-0000-00001D000000}"/>
    <cellStyle name="normálne 2 4" xfId="29" xr:uid="{00000000-0005-0000-0000-00001E000000}"/>
    <cellStyle name="Normálne 3" xfId="30" xr:uid="{00000000-0005-0000-0000-00001F00000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73" val="5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800-000002000000}"/>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00000000-0008-0000-0800-000003000000}"/>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00000000-0008-0000-0900-000002000000}"/>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0000000-0008-0000-0900-00000300000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00000000-0008-0000-0900-000004000000}"/>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1674</v>
      </c>
      <c r="C6" s="205"/>
      <c r="D6" s="205"/>
    </row>
    <row r="7" spans="1:4" s="18" customFormat="1" ht="15" customHeight="1" x14ac:dyDescent="0.25">
      <c r="A7" s="294" t="s">
        <v>4</v>
      </c>
      <c r="C7" s="205"/>
      <c r="D7" s="205"/>
    </row>
    <row r="8" spans="1:4" s="18" customFormat="1" ht="15" customHeight="1" x14ac:dyDescent="0.25">
      <c r="A8" s="269" t="s">
        <v>1329</v>
      </c>
      <c r="C8" s="205"/>
      <c r="D8" s="205"/>
    </row>
    <row r="9" spans="1:4" s="18" customFormat="1" ht="15" customHeight="1" x14ac:dyDescent="0.25">
      <c r="A9" s="269" t="s">
        <v>1330</v>
      </c>
      <c r="C9" s="205"/>
      <c r="D9" s="205"/>
    </row>
    <row r="10" spans="1:4" s="18" customFormat="1" ht="15.75" customHeight="1" x14ac:dyDescent="0.25">
      <c r="A10" s="294" t="s">
        <v>1331</v>
      </c>
      <c r="C10" s="205"/>
      <c r="D10" s="205"/>
    </row>
    <row r="11" spans="1:4" s="18" customFormat="1" ht="42.75" customHeight="1" x14ac:dyDescent="0.25">
      <c r="A11" s="294" t="s">
        <v>1332</v>
      </c>
      <c r="C11" s="205"/>
      <c r="D11" s="205"/>
    </row>
    <row r="12" spans="1:4" s="18" customFormat="1" ht="20.399999999999999" customHeight="1" x14ac:dyDescent="0.25">
      <c r="A12" s="302" t="s">
        <v>1351</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1352</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1333</v>
      </c>
    </row>
    <row r="32" spans="1:4" ht="12.6" customHeight="1" x14ac:dyDescent="0.25"/>
    <row r="33" spans="1:3" ht="15.75" customHeight="1" x14ac:dyDescent="0.25">
      <c r="A33" s="19" t="s">
        <v>1334</v>
      </c>
    </row>
    <row r="34" spans="1:3" ht="12.6" customHeight="1" x14ac:dyDescent="0.25"/>
    <row r="35" spans="1:3" ht="52.8" x14ac:dyDescent="0.25">
      <c r="A35" s="19" t="s">
        <v>1336</v>
      </c>
    </row>
    <row r="36" spans="1:3" ht="12" customHeight="1" x14ac:dyDescent="0.25"/>
    <row r="37" spans="1:3" ht="26.4" x14ac:dyDescent="0.25">
      <c r="A37" s="271" t="s">
        <v>1335</v>
      </c>
    </row>
    <row r="39" spans="1:3" ht="79.2" x14ac:dyDescent="0.25">
      <c r="A39" s="23" t="s">
        <v>1337</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1338</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1339</v>
      </c>
    </row>
    <row r="49" spans="1:1" ht="12" customHeight="1" x14ac:dyDescent="0.25"/>
    <row r="50" spans="1:1" ht="39.6" x14ac:dyDescent="0.25">
      <c r="A50" s="19" t="s">
        <v>1340</v>
      </c>
    </row>
    <row r="51" spans="1:1" ht="12.75" customHeight="1" x14ac:dyDescent="0.25"/>
    <row r="52" spans="1:1" ht="79.2" x14ac:dyDescent="0.25">
      <c r="A52" s="19" t="s">
        <v>1341</v>
      </c>
    </row>
    <row r="53" spans="1:1" ht="12.75" customHeight="1" x14ac:dyDescent="0.25"/>
    <row r="54" spans="1:1" ht="39.6" x14ac:dyDescent="0.25">
      <c r="A54" s="19" t="s">
        <v>1342</v>
      </c>
    </row>
    <row r="56" spans="1:1" x14ac:dyDescent="0.25">
      <c r="A56" s="19" t="s">
        <v>16</v>
      </c>
    </row>
    <row r="58" spans="1:1" x14ac:dyDescent="0.25">
      <c r="A58" s="19" t="s">
        <v>17</v>
      </c>
    </row>
    <row r="60" spans="1:1" ht="121.8" customHeight="1" x14ac:dyDescent="0.25">
      <c r="A60" s="23" t="s">
        <v>1343</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1344</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1362</v>
      </c>
    </row>
    <row r="73" spans="1:1" ht="39.6" x14ac:dyDescent="0.25">
      <c r="A73" s="23" t="s">
        <v>1363</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1353</v>
      </c>
    </row>
    <row r="96" spans="1:2" x14ac:dyDescent="0.25">
      <c r="A96" s="23"/>
    </row>
    <row r="97" spans="1:4" x14ac:dyDescent="0.25">
      <c r="A97" s="260" t="s">
        <v>40</v>
      </c>
    </row>
    <row r="98" spans="1:4" ht="68.400000000000006" customHeight="1" x14ac:dyDescent="0.25">
      <c r="A98" s="23" t="s">
        <v>1354</v>
      </c>
    </row>
    <row r="99" spans="1:4" x14ac:dyDescent="0.25">
      <c r="A99" s="23"/>
    </row>
    <row r="100" spans="1:4" x14ac:dyDescent="0.25">
      <c r="A100" s="260" t="s">
        <v>41</v>
      </c>
    </row>
    <row r="101" spans="1:4" ht="79.2" x14ac:dyDescent="0.25">
      <c r="A101" s="23" t="s">
        <v>1355</v>
      </c>
    </row>
    <row r="102" spans="1:4" x14ac:dyDescent="0.25">
      <c r="A102" s="23"/>
    </row>
    <row r="103" spans="1:4" x14ac:dyDescent="0.25">
      <c r="A103" s="295" t="s">
        <v>42</v>
      </c>
    </row>
    <row r="104" spans="1:4" ht="52.8" x14ac:dyDescent="0.25">
      <c r="A104" s="23" t="s">
        <v>1356</v>
      </c>
    </row>
    <row r="105" spans="1:4" x14ac:dyDescent="0.25">
      <c r="A105" s="23"/>
      <c r="B105" s="20" t="s">
        <v>43</v>
      </c>
    </row>
    <row r="106" spans="1:4" x14ac:dyDescent="0.25">
      <c r="A106" s="260" t="s">
        <v>44</v>
      </c>
    </row>
    <row r="107" spans="1:4" ht="71.25" customHeight="1" x14ac:dyDescent="0.25">
      <c r="A107" s="19" t="s">
        <v>1357</v>
      </c>
    </row>
    <row r="108" spans="1:4" ht="39.6" x14ac:dyDescent="0.25">
      <c r="A108" s="19" t="s">
        <v>1347</v>
      </c>
    </row>
    <row r="109" spans="1:4" ht="26.4" x14ac:dyDescent="0.25">
      <c r="A109" s="19" t="s">
        <v>45</v>
      </c>
    </row>
    <row r="110" spans="1:4" ht="10.5" customHeight="1" x14ac:dyDescent="0.25">
      <c r="D110" s="20" t="s">
        <v>43</v>
      </c>
    </row>
    <row r="111" spans="1:4" ht="99.75" customHeight="1" x14ac:dyDescent="0.25">
      <c r="A111" s="23" t="s">
        <v>1346</v>
      </c>
    </row>
    <row r="112" spans="1:4" ht="26.4" x14ac:dyDescent="0.25">
      <c r="A112" s="19" t="s">
        <v>1345</v>
      </c>
    </row>
    <row r="114" spans="1:2" ht="184.8" x14ac:dyDescent="0.25">
      <c r="A114" s="23" t="s">
        <v>1358</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1359</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1348</v>
      </c>
    </row>
    <row r="133" spans="1:1" ht="61.5" customHeight="1" x14ac:dyDescent="0.25">
      <c r="A133" s="301" t="s">
        <v>1360</v>
      </c>
    </row>
    <row r="134" spans="1:1" x14ac:dyDescent="0.25">
      <c r="A134" s="260" t="s">
        <v>1361</v>
      </c>
    </row>
    <row r="135" spans="1:1" ht="105.6" x14ac:dyDescent="0.25">
      <c r="A135" s="301" t="s">
        <v>1349</v>
      </c>
    </row>
    <row r="136" spans="1:1" x14ac:dyDescent="0.25">
      <c r="A136"/>
    </row>
    <row r="137" spans="1:1" ht="71.55" customHeight="1" x14ac:dyDescent="0.25">
      <c r="A137" s="300" t="s">
        <v>1350</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árok5"/>
  <dimension ref="A1:R2913"/>
  <sheetViews>
    <sheetView zoomScaleNormal="100" workbookViewId="0">
      <pane ySplit="7" topLeftCell="A56"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00000000-0002-0000-0100-000000000000}">
      <formula1>41640</formula1>
      <formula2>42004</formula2>
    </dataValidation>
    <dataValidation type="date" allowBlank="1" showInputMessage="1" showErrorMessage="1" sqref="D7" xr:uid="{00000000-0002-0000-0100-000001000000}">
      <formula1>42370</formula1>
      <formula2>42735</formula2>
    </dataValidation>
    <dataValidation type="list" allowBlank="1" showInputMessage="1" sqref="E78:F2885 E8:F23 E24:F76" xr:uid="{00000000-0002-0000-0100-000002000000}">
      <formula1>#REF!</formula1>
    </dataValidation>
    <dataValidation allowBlank="1" sqref="B78:C2885 B8:C23 B24:C76" xr:uid="{00000000-0002-0000-0100-000003000000}"/>
    <dataValidation type="decimal" operator="greaterThan" allowBlank="1" showInputMessage="1" showErrorMessage="1" sqref="H78:H2885 I78 H8:I23 H24:I76" xr:uid="{00000000-0002-0000-0100-000004000000}">
      <formula1>0</formula1>
    </dataValidation>
    <dataValidation type="date" allowBlank="1" showInputMessage="1" showErrorMessage="1" sqref="D78 D8:D23 D24:D76" xr:uid="{00000000-0002-0000-0100-000005000000}">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árok2">
    <pageSetUpPr fitToPage="1"/>
  </sheetPr>
  <dimension ref="A1:G61"/>
  <sheetViews>
    <sheetView zoomScaleNormal="100" workbookViewId="0">
      <selection activeCell="C12" sqref="C12"/>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45688</v>
      </c>
      <c r="D1" s="26"/>
      <c r="G1" s="252">
        <v>45688</v>
      </c>
    </row>
    <row r="2" spans="1:7" ht="13.8" x14ac:dyDescent="0.25">
      <c r="A2" s="28"/>
      <c r="B2" s="28"/>
      <c r="G2" s="252">
        <v>45716</v>
      </c>
    </row>
    <row r="3" spans="1:7" ht="13.8" x14ac:dyDescent="0.25">
      <c r="A3" s="30" t="s">
        <v>312</v>
      </c>
      <c r="B3" s="338" t="str">
        <f>INDEX(Adr!B:B,Doklady!B102+1)</f>
        <v>Občianske združenie "Športový klub DELFÍN Nitra"</v>
      </c>
      <c r="C3" s="338"/>
      <c r="D3" s="338"/>
      <c r="G3" s="252">
        <v>45747</v>
      </c>
    </row>
    <row r="4" spans="1:7" ht="13.8" x14ac:dyDescent="0.25">
      <c r="A4" s="30" t="s">
        <v>313</v>
      </c>
      <c r="B4" s="29" t="str">
        <f>RIGHT("0000"&amp;INDEX(Adr!A:A,Doklady!B102+1),8)</f>
        <v>36102181</v>
      </c>
      <c r="G4" s="252">
        <v>45777</v>
      </c>
    </row>
    <row r="5" spans="1:7" ht="13.8" x14ac:dyDescent="0.25">
      <c r="A5" s="30" t="s">
        <v>314</v>
      </c>
      <c r="B5" s="29" t="str">
        <f>INDEX(Adr!D:D,Doklady!B102+1)&amp;", "&amp;INDEX(Adr!E:E,Doklady!B102+1)</f>
        <v>Za Humnami 732/43, Nitra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0</v>
      </c>
      <c r="G11" s="252">
        <v>45991</v>
      </c>
    </row>
    <row r="12" spans="1:7" ht="13.8" x14ac:dyDescent="0.25">
      <c r="A12" s="133" t="s">
        <v>321</v>
      </c>
      <c r="B12" s="134" t="s">
        <v>322</v>
      </c>
      <c r="C12" s="175">
        <v>7000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7000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00000000-0002-0000-0200-000000000000}">
      <formula1>$G$1:$G$12</formula1>
    </dataValidation>
    <dataValidation type="decimal" allowBlank="1" showInputMessage="1" showErrorMessage="1" sqref="C10:C14" xr:uid="{00000000-0002-0000-0200-000001000000}">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árok9"/>
  <dimension ref="A1:Z145"/>
  <sheetViews>
    <sheetView zoomScaleNormal="100" workbookViewId="0">
      <selection activeCell="B144" sqref="B144"/>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INDEX(Adr!B2:B244,Doklady!B102)</f>
        <v>Občianske združenie "Športový klub DELFÍN Nitra"</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INDEX(Adr!A2:A244,Doklady!B102)</f>
        <v>36102181</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INDEX(Adr!D2:D244,Doklady!B102)&amp;", "&amp;INDEX(Adr!E2:E244,Doklady!B102)&amp;", "&amp;INDEX(Adr!F2:F244,Doklady!B102)</f>
        <v>Za Humnami 732/43, Nitra, 949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7000</v>
      </c>
      <c r="D12" s="126">
        <f>C12-E12</f>
        <v>7000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2235</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2989</v>
      </c>
      <c r="C28" s="347"/>
      <c r="D28" s="347"/>
      <c r="E28" s="347"/>
      <c r="F28" s="347"/>
      <c r="G28" s="347"/>
      <c r="H28" s="348"/>
      <c r="I28" s="73">
        <f>SUMIF(FP!I:I,Doklady!$B$1&amp;A28,FP!D:D)</f>
        <v>0</v>
      </c>
      <c r="T28" s="86"/>
    </row>
    <row r="29" spans="1:20" x14ac:dyDescent="0.2">
      <c r="A29" s="115" t="s">
        <v>362</v>
      </c>
      <c r="B29" s="346" t="s">
        <v>363</v>
      </c>
      <c r="C29" s="347"/>
      <c r="D29" s="347"/>
      <c r="E29" s="347"/>
      <c r="F29" s="347"/>
      <c r="G29" s="347"/>
      <c r="H29" s="348"/>
      <c r="I29" s="73">
        <f>SUMIF(FP!I:I,Doklady!$B$1&amp;A29,FP!D:D)</f>
        <v>7000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m</v>
      </c>
      <c r="B53" s="119" t="str">
        <f>Doklady!H1</f>
        <v>CTP Slovakman Triathlon 2025 - 22. ročník</v>
      </c>
      <c r="C53" s="73">
        <f>IF(A53&lt;&gt;"",INDEX(FP!D:D,Doklady!B$2+(ROW()-53)),"")</f>
        <v>7000</v>
      </c>
      <c r="D53" s="73">
        <f>IF(A53&lt;&gt;"",Doklady!I1-Doklady!J1,"")</f>
        <v>7000</v>
      </c>
      <c r="E53" s="73">
        <f>IF(A53&lt;&gt;"",MIN(D53,C53)*Doklady!C1/(1-Doklady!C1),"")</f>
        <v>0</v>
      </c>
      <c r="F53" s="71">
        <f>IF(A53&lt;&gt;"",Doklady!J1,"")</f>
        <v>0</v>
      </c>
      <c r="G53" s="73">
        <f>+IFERROR(HLOOKUP(IF(RIGHT(B53,15)="bežné transfery",LEFT(B53,LEN(B53)-18),0),$J$40:$K$42,3,0),MIN(C53,D53))</f>
        <v>7000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7000</v>
      </c>
      <c r="D130" s="228">
        <f t="shared" ref="D130:I130" si="9">SUM(D53:D129)</f>
        <v>7000</v>
      </c>
      <c r="E130" s="228">
        <f t="shared" si="9"/>
        <v>0</v>
      </c>
      <c r="F130" s="228">
        <f t="shared" si="9"/>
        <v>0</v>
      </c>
      <c r="G130" s="228">
        <f t="shared" si="9"/>
        <v>7000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t="s">
        <v>3003</v>
      </c>
      <c r="E140" s="372"/>
      <c r="F140" s="372"/>
      <c r="G140" s="372"/>
      <c r="H140" s="372"/>
      <c r="I140" s="372"/>
      <c r="J140" s="85"/>
    </row>
    <row r="141" spans="1:26" ht="68.25" customHeight="1" x14ac:dyDescent="0.25">
      <c r="A141" s="9"/>
      <c r="B141" s="281" t="s">
        <v>3001</v>
      </c>
      <c r="C141" s="214"/>
      <c r="D141" s="356" t="s">
        <v>393</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árok3"/>
  <dimension ref="A1:Y5000"/>
  <sheetViews>
    <sheetView tabSelected="1" topLeftCell="A100" zoomScaleNormal="100" workbookViewId="0">
      <selection activeCell="F115" sqref="F115"/>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m - CTP Slovakman Triathlon 2025 - 22. ročník</v>
      </c>
      <c r="B1" s="232" t="str">
        <f>INDEX(Adr!A:A,B102+1)</f>
        <v>36102181</v>
      </c>
      <c r="C1" s="233">
        <f>IF(ROW()&lt;=B$3,INDEX(FP!E:E,B$2+ROW()-1),"")</f>
        <v>0</v>
      </c>
      <c r="D1" s="234" t="str">
        <f>IF(ROW()&lt;=B$3,INDEX(FP!F:F,B$2+ROW()-1),"")</f>
        <v>m</v>
      </c>
      <c r="E1" s="234"/>
      <c r="F1" s="234" t="str">
        <f>IF(ROW()&lt;=B$3,INDEX(FP!G:G,B$2+ROW()-1),"")</f>
        <v>026 03</v>
      </c>
      <c r="G1" s="234"/>
      <c r="H1" s="235" t="str">
        <f>IF(ROW()&lt;=B$3,INDEX(FP!C:C,B$2+ROW()-1),"")</f>
        <v>CTP Slovakman Triathlon 2025 - 22. ročník</v>
      </c>
      <c r="I1" s="236">
        <f t="shared" ref="I1:I6" si="0">IF(ROW()&lt;=B$3,SUMIF(A$107:A$10042,A1,I$107:I$10042),"")</f>
        <v>7000</v>
      </c>
      <c r="J1" s="236">
        <f t="shared" ref="J1:J32" si="1">IF(ROW()&lt;=B$3,SUMIFS(I$103:I$50042,A$103:A$50042,K1,J$103:J$50042,L1),"")</f>
        <v>0</v>
      </c>
      <c r="K1" s="110" t="str">
        <f>$A1</f>
        <v>m - CTP Slovakman Triathlon 2025 - 22. ročník</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90</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2991</v>
      </c>
      <c r="J100" s="375"/>
      <c r="K100" s="89"/>
    </row>
    <row r="101" spans="1:25" ht="15.6" x14ac:dyDescent="0.3">
      <c r="A101" s="373"/>
      <c r="B101" s="373"/>
      <c r="C101" s="373"/>
      <c r="D101" s="373"/>
      <c r="E101" s="373"/>
      <c r="F101" s="373"/>
      <c r="G101" s="373"/>
      <c r="H101" s="373"/>
      <c r="I101" s="374">
        <v>45961</v>
      </c>
      <c r="J101" s="374"/>
    </row>
    <row r="102" spans="1:25" ht="13.8" x14ac:dyDescent="0.25">
      <c r="A102" s="249" t="s">
        <v>398</v>
      </c>
      <c r="B102" s="250">
        <v>73</v>
      </c>
      <c r="C102" s="250"/>
      <c r="D102" s="251"/>
      <c r="E102" s="251"/>
      <c r="F102" s="251"/>
      <c r="G102" s="251"/>
      <c r="H102" s="251"/>
      <c r="I102" s="86"/>
      <c r="J102" s="220"/>
    </row>
    <row r="103" spans="1:25" s="83" customFormat="1" x14ac:dyDescent="0.2">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407</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3.2" x14ac:dyDescent="0.25">
      <c r="A107" s="14" t="s">
        <v>2996</v>
      </c>
      <c r="B107" s="14" t="s">
        <v>3002</v>
      </c>
      <c r="C107" s="14" t="s">
        <v>2999</v>
      </c>
      <c r="D107" s="16">
        <v>45926</v>
      </c>
      <c r="E107" s="16"/>
      <c r="F107" s="14" t="s">
        <v>3000</v>
      </c>
      <c r="G107" s="14" t="s">
        <v>2997</v>
      </c>
      <c r="H107" s="14" t="s">
        <v>2998</v>
      </c>
      <c r="I107" s="15">
        <v>7000</v>
      </c>
      <c r="J107" s="77">
        <v>10</v>
      </c>
      <c r="K107" s="92"/>
    </row>
    <row r="108" spans="1:25" ht="13.2" x14ac:dyDescent="0.25">
      <c r="A108" s="14"/>
      <c r="B108" s="14"/>
      <c r="C108" s="14"/>
      <c r="D108" s="16"/>
      <c r="E108" s="16"/>
      <c r="F108" s="14"/>
      <c r="G108" s="14"/>
      <c r="H108" s="14"/>
      <c r="I108" s="15"/>
      <c r="J108" s="77"/>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00000000-0002-0000-0400-000000000000}">
      <formula1>42370</formula1>
      <formula2>42735</formula2>
    </dataValidation>
    <dataValidation type="list" allowBlank="1" sqref="F107:F5000" xr:uid="{00000000-0002-0000-0400-000001000000}">
      <formula1>$F$96:$F$99</formula1>
    </dataValidation>
    <dataValidation type="list" allowBlank="1" showInputMessage="1" showErrorMessage="1" sqref="A107:A5000" xr:uid="{00000000-0002-0000-0400-000002000000}">
      <formula1>OFFSET($A$1,0,0,$B$3,1)</formula1>
    </dataValidation>
    <dataValidation allowBlank="1" sqref="G107:G5000" xr:uid="{00000000-0002-0000-0400-000003000000}"/>
    <dataValidation type="list" allowBlank="1" showInputMessage="1" showErrorMessage="1" errorTitle="Chyba !" error="zadajte (vyberte zo zoznamu) platný analytický kód podľa nápovedy k bunke I104" sqref="J107:J10000" xr:uid="{00000000-0002-0000-0400-00000400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x14ac:dyDescent="0.2">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x14ac:dyDescent="0.2">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x14ac:dyDescent="0.2">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x14ac:dyDescent="0.2">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x14ac:dyDescent="0.2">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x14ac:dyDescent="0.2">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x14ac:dyDescent="0.2">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x14ac:dyDescent="0.2">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55" customHeight="1" x14ac:dyDescent="0.2">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x14ac:dyDescent="0.2">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x14ac:dyDescent="0.2">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x14ac:dyDescent="0.2">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x14ac:dyDescent="0.2">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x14ac:dyDescent="0.2">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x14ac:dyDescent="0.2">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x14ac:dyDescent="0.2">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x14ac:dyDescent="0.2">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x14ac:dyDescent="0.2">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x14ac:dyDescent="0.2">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x14ac:dyDescent="0.2">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x14ac:dyDescent="0.2">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x14ac:dyDescent="0.2">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x14ac:dyDescent="0.2">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x14ac:dyDescent="0.2">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x14ac:dyDescent="0.2">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x14ac:dyDescent="0.2">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x14ac:dyDescent="0.2">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x14ac:dyDescent="0.2">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3.2" x14ac:dyDescent="0.2">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x14ac:dyDescent="0.2">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x14ac:dyDescent="0.2">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3.2" x14ac:dyDescent="0.2">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x14ac:dyDescent="0.2">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x14ac:dyDescent="0.2">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x14ac:dyDescent="0.2">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x14ac:dyDescent="0.2">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3.2" x14ac:dyDescent="0.2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x14ac:dyDescent="0.2">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x14ac:dyDescent="0.2">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x14ac:dyDescent="0.2">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x14ac:dyDescent="0.2">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x14ac:dyDescent="0.2">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x14ac:dyDescent="0.2">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x14ac:dyDescent="0.2">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x14ac:dyDescent="0.2">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x14ac:dyDescent="0.2">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x14ac:dyDescent="0.2">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x14ac:dyDescent="0.2">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3.2" x14ac:dyDescent="0.2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3.2" x14ac:dyDescent="0.2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x14ac:dyDescent="0.2">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x14ac:dyDescent="0.2">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x14ac:dyDescent="0.2">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x14ac:dyDescent="0.2">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x14ac:dyDescent="0.2">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x14ac:dyDescent="0.2">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x14ac:dyDescent="0.2">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x14ac:dyDescent="0.2">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x14ac:dyDescent="0.2">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x14ac:dyDescent="0.2">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x14ac:dyDescent="0.2">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x14ac:dyDescent="0.2">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x14ac:dyDescent="0.2">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x14ac:dyDescent="0.2">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x14ac:dyDescent="0.2">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x14ac:dyDescent="0.2">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x14ac:dyDescent="0.2">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3.2" x14ac:dyDescent="0.2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x14ac:dyDescent="0.2">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x14ac:dyDescent="0.2">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x14ac:dyDescent="0.2">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x14ac:dyDescent="0.2">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3.2" x14ac:dyDescent="0.2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x14ac:dyDescent="0.2">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x14ac:dyDescent="0.2">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x14ac:dyDescent="0.2">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x14ac:dyDescent="0.2">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x14ac:dyDescent="0.2">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x14ac:dyDescent="0.2">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3.2" x14ac:dyDescent="0.2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3.2" x14ac:dyDescent="0.2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x14ac:dyDescent="0.2">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3.2" x14ac:dyDescent="0.2">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x14ac:dyDescent="0.2">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x14ac:dyDescent="0.2">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x14ac:dyDescent="0.2">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x14ac:dyDescent="0.2">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x14ac:dyDescent="0.2">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0.399999999999999" x14ac:dyDescent="0.2">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x14ac:dyDescent="0.2">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x14ac:dyDescent="0.2">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x14ac:dyDescent="0.2">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x14ac:dyDescent="0.2">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0.399999999999999" x14ac:dyDescent="0.2">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x14ac:dyDescent="0.2">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x14ac:dyDescent="0.2">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x14ac:dyDescent="0.2">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x14ac:dyDescent="0.2">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x14ac:dyDescent="0.2">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x14ac:dyDescent="0.2">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x14ac:dyDescent="0.2">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x14ac:dyDescent="0.2">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x14ac:dyDescent="0.2">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x14ac:dyDescent="0.2">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x14ac:dyDescent="0.2">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x14ac:dyDescent="0.2">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x14ac:dyDescent="0.2">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x14ac:dyDescent="0.2">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x14ac:dyDescent="0.2">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x14ac:dyDescent="0.2">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x14ac:dyDescent="0.2">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x14ac:dyDescent="0.2">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3.2" x14ac:dyDescent="0.2">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x14ac:dyDescent="0.2">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x14ac:dyDescent="0.2">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x14ac:dyDescent="0.2">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x14ac:dyDescent="0.2">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x14ac:dyDescent="0.2">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x14ac:dyDescent="0.2">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x14ac:dyDescent="0.2">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x14ac:dyDescent="0.2">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x14ac:dyDescent="0.2">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x14ac:dyDescent="0.2">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x14ac:dyDescent="0.2">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x14ac:dyDescent="0.2">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x14ac:dyDescent="0.2">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x14ac:dyDescent="0.2">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3.2" x14ac:dyDescent="0.2">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3.2" x14ac:dyDescent="0.2">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x14ac:dyDescent="0.2">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x14ac:dyDescent="0.2">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x14ac:dyDescent="0.2">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x14ac:dyDescent="0.2">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x14ac:dyDescent="0.2">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x14ac:dyDescent="0.2">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x14ac:dyDescent="0.2">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x14ac:dyDescent="0.2">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x14ac:dyDescent="0.2">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x14ac:dyDescent="0.2">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x14ac:dyDescent="0.2">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x14ac:dyDescent="0.2">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x14ac:dyDescent="0.2">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x14ac:dyDescent="0.2">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x14ac:dyDescent="0.2">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x14ac:dyDescent="0.2">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x14ac:dyDescent="0.2">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x14ac:dyDescent="0.2">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x14ac:dyDescent="0.2">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x14ac:dyDescent="0.2">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x14ac:dyDescent="0.2">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x14ac:dyDescent="0.2">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x14ac:dyDescent="0.2">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x14ac:dyDescent="0.2">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x14ac:dyDescent="0.2">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x14ac:dyDescent="0.2">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x14ac:dyDescent="0.2">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x14ac:dyDescent="0.2">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x14ac:dyDescent="0.2">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x14ac:dyDescent="0.2">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x14ac:dyDescent="0.2">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x14ac:dyDescent="0.2">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x14ac:dyDescent="0.2">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x14ac:dyDescent="0.2">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x14ac:dyDescent="0.2">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x14ac:dyDescent="0.2">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x14ac:dyDescent="0.2">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x14ac:dyDescent="0.2">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x14ac:dyDescent="0.2">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x14ac:dyDescent="0.2">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x14ac:dyDescent="0.2">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x14ac:dyDescent="0.2">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x14ac:dyDescent="0.2">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x14ac:dyDescent="0.2">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x14ac:dyDescent="0.2">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x14ac:dyDescent="0.2">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x14ac:dyDescent="0.2">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x14ac:dyDescent="0.2">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x14ac:dyDescent="0.2">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x14ac:dyDescent="0.2">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0.399999999999999" x14ac:dyDescent="0.2">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x14ac:dyDescent="0.2">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x14ac:dyDescent="0.2">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x14ac:dyDescent="0.2">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3.2" x14ac:dyDescent="0.2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x14ac:dyDescent="0.2">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x14ac:dyDescent="0.2">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x14ac:dyDescent="0.2">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x14ac:dyDescent="0.2">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3.2" x14ac:dyDescent="0.2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x14ac:dyDescent="0.2">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x14ac:dyDescent="0.2">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x14ac:dyDescent="0.2">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x14ac:dyDescent="0.2">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x14ac:dyDescent="0.2">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x14ac:dyDescent="0.2">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x14ac:dyDescent="0.2">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x14ac:dyDescent="0.2">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x14ac:dyDescent="0.2">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x14ac:dyDescent="0.2">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x14ac:dyDescent="0.2">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x14ac:dyDescent="0.2">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x14ac:dyDescent="0.2">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x14ac:dyDescent="0.2">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x14ac:dyDescent="0.2">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x14ac:dyDescent="0.2">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x14ac:dyDescent="0.2">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x14ac:dyDescent="0.2">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x14ac:dyDescent="0.2">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x14ac:dyDescent="0.2">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x14ac:dyDescent="0.2">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x14ac:dyDescent="0.2">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3.2" x14ac:dyDescent="0.2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x14ac:dyDescent="0.2">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x14ac:dyDescent="0.2">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x14ac:dyDescent="0.2">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3.2" x14ac:dyDescent="0.2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x14ac:dyDescent="0.2">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3.2" x14ac:dyDescent="0.2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3.2" x14ac:dyDescent="0.2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3.2" x14ac:dyDescent="0.2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x14ac:dyDescent="0.2">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x14ac:dyDescent="0.2">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x14ac:dyDescent="0.2">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3.2" x14ac:dyDescent="0.2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x14ac:dyDescent="0.2">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x14ac:dyDescent="0.2">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3.2" x14ac:dyDescent="0.2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3.2" x14ac:dyDescent="0.2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x14ac:dyDescent="0.2">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x14ac:dyDescent="0.2">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x14ac:dyDescent="0.2">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3.2" x14ac:dyDescent="0.2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x14ac:dyDescent="0.2">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x14ac:dyDescent="0.2">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x14ac:dyDescent="0.2">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x14ac:dyDescent="0.2">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x14ac:dyDescent="0.2">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x14ac:dyDescent="0.2">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00000000-0004-0000-0500-000000000000}"/>
    <hyperlink ref="G152" r:id="rId2" xr:uid="{00000000-0004-0000-0500-000001000000}"/>
    <hyperlink ref="G167" r:id="rId3" xr:uid="{00000000-0004-0000-0500-000002000000}"/>
    <hyperlink ref="H167" r:id="rId4" xr:uid="{00000000-0004-0000-0500-000003000000}"/>
    <hyperlink ref="H184" r:id="rId5" xr:uid="{00000000-0004-0000-0500-000004000000}"/>
    <hyperlink ref="H60" r:id="rId6" display="info@mammal.sk; " xr:uid="{00000000-0004-0000-0500-000005000000}"/>
    <hyperlink ref="H179" r:id="rId7" xr:uid="{00000000-0004-0000-0500-000006000000}"/>
    <hyperlink ref="H88" r:id="rId8" xr:uid="{00000000-0004-0000-0500-000007000000}"/>
    <hyperlink ref="G237" r:id="rId9" xr:uid="{00000000-0004-0000-0500-000008000000}"/>
    <hyperlink ref="H237" r:id="rId10" xr:uid="{00000000-0004-0000-0500-000009000000}"/>
    <hyperlink ref="H151" r:id="rId11" xr:uid="{00000000-0004-0000-0500-00000A000000}"/>
    <hyperlink ref="H95" r:id="rId12" xr:uid="{00000000-0004-0000-0500-00000B000000}"/>
    <hyperlink ref="G227" r:id="rId13" xr:uid="{00000000-0004-0000-0500-00000C000000}"/>
    <hyperlink ref="H227" r:id="rId14" xr:uid="{00000000-0004-0000-0500-00000D000000}"/>
    <hyperlink ref="G176" r:id="rId15" xr:uid="{00000000-0004-0000-0500-00000E000000}"/>
    <hyperlink ref="H122" r:id="rId16" xr:uid="{00000000-0004-0000-0500-00000F000000}"/>
    <hyperlink ref="H110" r:id="rId17" xr:uid="{00000000-0004-0000-0500-000010000000}"/>
    <hyperlink ref="G122" r:id="rId18" xr:uid="{00000000-0004-0000-0500-000011000000}"/>
    <hyperlink ref="H166" r:id="rId19" display="jkolozsy@gmail.com" xr:uid="{00000000-0004-0000-0500-000012000000}"/>
    <hyperlink ref="G20" r:id="rId20" xr:uid="{00000000-0004-0000-0500-000013000000}"/>
    <hyperlink ref="H20" r:id="rId21" xr:uid="{00000000-0004-0000-0500-000014000000}"/>
    <hyperlink ref="G33" r:id="rId22" xr:uid="{00000000-0004-0000-0500-000015000000}"/>
    <hyperlink ref="G225" r:id="rId23" xr:uid="{00000000-0004-0000-0500-000016000000}"/>
    <hyperlink ref="G130" r:id="rId24" xr:uid="{00000000-0004-0000-0500-000017000000}"/>
    <hyperlink ref="G129" r:id="rId25" xr:uid="{00000000-0004-0000-0500-000018000000}"/>
    <hyperlink ref="H129" r:id="rId26" xr:uid="{00000000-0004-0000-0500-000019000000}"/>
    <hyperlink ref="G38" r:id="rId27" xr:uid="{00000000-0004-0000-0500-00001A000000}"/>
    <hyperlink ref="G213" r:id="rId28" xr:uid="{00000000-0004-0000-0500-00001B000000}"/>
    <hyperlink ref="H213" r:id="rId29" xr:uid="{00000000-0004-0000-0500-00001C000000}"/>
    <hyperlink ref="G50" r:id="rId30" xr:uid="{00000000-0004-0000-0500-00001D000000}"/>
    <hyperlink ref="G51" r:id="rId31" xr:uid="{00000000-0004-0000-0500-00001E000000}"/>
    <hyperlink ref="G69" r:id="rId32" xr:uid="{00000000-0004-0000-0500-00001F000000}"/>
    <hyperlink ref="G74" r:id="rId33" xr:uid="{00000000-0004-0000-0500-000020000000}"/>
    <hyperlink ref="G81" r:id="rId34" xr:uid="{00000000-0004-0000-0500-000021000000}"/>
    <hyperlink ref="G82" r:id="rId35" xr:uid="{00000000-0004-0000-0500-000022000000}"/>
    <hyperlink ref="G84" r:id="rId36" xr:uid="{00000000-0004-0000-0500-000023000000}"/>
    <hyperlink ref="G185" r:id="rId37" xr:uid="{00000000-0004-0000-0500-000024000000}"/>
    <hyperlink ref="G190" r:id="rId38" xr:uid="{00000000-0004-0000-0500-000025000000}"/>
    <hyperlink ref="G217" r:id="rId39" xr:uid="{00000000-0004-0000-0500-000026000000}"/>
    <hyperlink ref="G219" r:id="rId40" xr:uid="{00000000-0004-0000-0500-000027000000}"/>
    <hyperlink ref="G220" r:id="rId41" xr:uid="{00000000-0004-0000-0500-000028000000}"/>
    <hyperlink ref="G221" r:id="rId42" xr:uid="{00000000-0004-0000-0500-000029000000}"/>
    <hyperlink ref="G228" r:id="rId43" xr:uid="{00000000-0004-0000-0500-00002A000000}"/>
    <hyperlink ref="G233" r:id="rId44" xr:uid="{00000000-0004-0000-0500-00002B000000}"/>
    <hyperlink ref="H114" r:id="rId45" xr:uid="{00000000-0004-0000-0500-00002C000000}"/>
    <hyperlink ref="H30" r:id="rId46" xr:uid="{00000000-0004-0000-0500-00002D000000}"/>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x14ac:dyDescent="0.2">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399999999999999" x14ac:dyDescent="0.2">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x14ac:dyDescent="0.2">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x14ac:dyDescent="0.2">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x14ac:dyDescent="0.2">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x14ac:dyDescent="0.2">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x14ac:dyDescent="0.2">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x14ac:dyDescent="0.2">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x14ac:dyDescent="0.2">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x14ac:dyDescent="0.2">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x14ac:dyDescent="0.2">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0.399999999999999" x14ac:dyDescent="0.2">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x14ac:dyDescent="0.2">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x14ac:dyDescent="0.2">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x14ac:dyDescent="0.2">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x14ac:dyDescent="0.2">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x14ac:dyDescent="0.2">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x14ac:dyDescent="0.2">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x14ac:dyDescent="0.2">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x14ac:dyDescent="0.2">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x14ac:dyDescent="0.2">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x14ac:dyDescent="0.2">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x14ac:dyDescent="0.2">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x14ac:dyDescent="0.2">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x14ac:dyDescent="0.2">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x14ac:dyDescent="0.2">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x14ac:dyDescent="0.2">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x14ac:dyDescent="0.2">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x14ac:dyDescent="0.2">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x14ac:dyDescent="0.2">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x14ac:dyDescent="0.2">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x14ac:dyDescent="0.2">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x14ac:dyDescent="0.2">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x14ac:dyDescent="0.2">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x14ac:dyDescent="0.2">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x14ac:dyDescent="0.2">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x14ac:dyDescent="0.2">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x14ac:dyDescent="0.2">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x14ac:dyDescent="0.2">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x14ac:dyDescent="0.2">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x14ac:dyDescent="0.2">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x14ac:dyDescent="0.2">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x14ac:dyDescent="0.2">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x14ac:dyDescent="0.2">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x14ac:dyDescent="0.2">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x14ac:dyDescent="0.2">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x14ac:dyDescent="0.2">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x14ac:dyDescent="0.2">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x14ac:dyDescent="0.2">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x14ac:dyDescent="0.2">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x14ac:dyDescent="0.2">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x14ac:dyDescent="0.2">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x14ac:dyDescent="0.2">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x14ac:dyDescent="0.2">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x14ac:dyDescent="0.2">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x14ac:dyDescent="0.2">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x14ac:dyDescent="0.2">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x14ac:dyDescent="0.2">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x14ac:dyDescent="0.2">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x14ac:dyDescent="0.2">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399999999999999" x14ac:dyDescent="0.2">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x14ac:dyDescent="0.2">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x14ac:dyDescent="0.2">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x14ac:dyDescent="0.2">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x14ac:dyDescent="0.2">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x14ac:dyDescent="0.2">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x14ac:dyDescent="0.2">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x14ac:dyDescent="0.2">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x14ac:dyDescent="0.2">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x14ac:dyDescent="0.2">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x14ac:dyDescent="0.2">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x14ac:dyDescent="0.2">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x14ac:dyDescent="0.2">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399999999999999" x14ac:dyDescent="0.2">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x14ac:dyDescent="0.2">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399999999999999" x14ac:dyDescent="0.2">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x14ac:dyDescent="0.2">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x14ac:dyDescent="0.2">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x14ac:dyDescent="0.2">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1027</v>
      </c>
      <c r="B1" s="2"/>
      <c r="C1" s="2" t="s">
        <v>336</v>
      </c>
      <c r="D1" s="2" t="s">
        <v>1194</v>
      </c>
      <c r="E1" s="2" t="s">
        <v>1195</v>
      </c>
      <c r="F1" s="2" t="s">
        <v>315</v>
      </c>
      <c r="G1" s="2" t="s">
        <v>1196</v>
      </c>
      <c r="H1" s="2"/>
      <c r="I1" s="2" t="s">
        <v>315</v>
      </c>
      <c r="J1" s="2" t="s">
        <v>1197</v>
      </c>
      <c r="K1" s="2"/>
      <c r="L1" s="2"/>
      <c r="M1" s="2"/>
      <c r="N1" s="2"/>
    </row>
    <row r="2" spans="1:14" x14ac:dyDescent="0.25">
      <c r="A2" t="s">
        <v>1198</v>
      </c>
      <c r="C2" t="s">
        <v>339</v>
      </c>
      <c r="D2" t="s">
        <v>1199</v>
      </c>
      <c r="E2">
        <v>1</v>
      </c>
      <c r="F2" t="s">
        <v>319</v>
      </c>
      <c r="G2" t="s">
        <v>1200</v>
      </c>
      <c r="I2" t="s">
        <v>317</v>
      </c>
      <c r="J2" t="s">
        <v>1201</v>
      </c>
    </row>
    <row r="3" spans="1:14" x14ac:dyDescent="0.25">
      <c r="A3" t="s">
        <v>1033</v>
      </c>
      <c r="C3" t="s">
        <v>341</v>
      </c>
      <c r="D3" t="s">
        <v>1202</v>
      </c>
      <c r="E3">
        <v>1</v>
      </c>
      <c r="F3" t="s">
        <v>319</v>
      </c>
      <c r="G3" t="s">
        <v>1200</v>
      </c>
      <c r="I3" t="s">
        <v>319</v>
      </c>
      <c r="J3" t="s">
        <v>320</v>
      </c>
    </row>
    <row r="4" spans="1:14" x14ac:dyDescent="0.25">
      <c r="A4" t="s">
        <v>1098</v>
      </c>
      <c r="C4" t="s">
        <v>343</v>
      </c>
      <c r="D4" t="s">
        <v>1203</v>
      </c>
      <c r="E4">
        <v>1</v>
      </c>
      <c r="F4" t="s">
        <v>319</v>
      </c>
      <c r="G4" t="s">
        <v>1200</v>
      </c>
      <c r="I4" t="s">
        <v>321</v>
      </c>
      <c r="J4" t="s">
        <v>322</v>
      </c>
    </row>
    <row r="5" spans="1:14" x14ac:dyDescent="0.25">
      <c r="A5" t="s">
        <v>1053</v>
      </c>
      <c r="C5" t="s">
        <v>345</v>
      </c>
      <c r="D5" t="s">
        <v>1204</v>
      </c>
      <c r="E5">
        <v>1</v>
      </c>
      <c r="F5" t="s">
        <v>319</v>
      </c>
      <c r="G5" t="s">
        <v>1200</v>
      </c>
      <c r="I5" t="s">
        <v>323</v>
      </c>
      <c r="J5" t="s">
        <v>324</v>
      </c>
    </row>
    <row r="6" spans="1:14" x14ac:dyDescent="0.25">
      <c r="A6" t="s">
        <v>1205</v>
      </c>
      <c r="C6" t="s">
        <v>347</v>
      </c>
      <c r="D6" t="s">
        <v>1206</v>
      </c>
      <c r="E6">
        <v>1</v>
      </c>
      <c r="F6" t="s">
        <v>319</v>
      </c>
      <c r="G6" t="s">
        <v>1200</v>
      </c>
      <c r="I6" t="s">
        <v>325</v>
      </c>
      <c r="J6" t="s">
        <v>1207</v>
      </c>
    </row>
    <row r="7" spans="1:14" x14ac:dyDescent="0.25">
      <c r="A7" t="s">
        <v>1208</v>
      </c>
      <c r="C7" t="s">
        <v>349</v>
      </c>
      <c r="D7" t="s">
        <v>1209</v>
      </c>
      <c r="E7">
        <v>2</v>
      </c>
      <c r="F7" t="s">
        <v>321</v>
      </c>
      <c r="G7" t="s">
        <v>1210</v>
      </c>
    </row>
    <row r="8" spans="1:14" x14ac:dyDescent="0.25">
      <c r="A8" t="s">
        <v>1062</v>
      </c>
      <c r="C8" t="s">
        <v>351</v>
      </c>
      <c r="D8" t="s">
        <v>1211</v>
      </c>
      <c r="E8">
        <v>3</v>
      </c>
      <c r="F8" t="s">
        <v>321</v>
      </c>
      <c r="G8" t="s">
        <v>1212</v>
      </c>
    </row>
    <row r="9" spans="1:14" x14ac:dyDescent="0.25">
      <c r="A9" t="s">
        <v>1213</v>
      </c>
      <c r="C9" t="s">
        <v>353</v>
      </c>
      <c r="D9" t="s">
        <v>1214</v>
      </c>
      <c r="E9">
        <v>3</v>
      </c>
      <c r="F9" t="s">
        <v>321</v>
      </c>
      <c r="G9" t="s">
        <v>1215</v>
      </c>
    </row>
    <row r="10" spans="1:14" x14ac:dyDescent="0.25">
      <c r="A10" t="s">
        <v>1137</v>
      </c>
      <c r="C10" t="s">
        <v>355</v>
      </c>
      <c r="D10" t="s">
        <v>1216</v>
      </c>
      <c r="E10">
        <v>4</v>
      </c>
      <c r="F10" t="s">
        <v>321</v>
      </c>
      <c r="G10" t="s">
        <v>1217</v>
      </c>
    </row>
    <row r="11" spans="1:14" x14ac:dyDescent="0.25">
      <c r="A11" t="s">
        <v>1139</v>
      </c>
      <c r="C11" t="s">
        <v>356</v>
      </c>
      <c r="D11" t="s">
        <v>1218</v>
      </c>
      <c r="E11">
        <v>4</v>
      </c>
      <c r="F11" t="s">
        <v>317</v>
      </c>
      <c r="G11" t="s">
        <v>1217</v>
      </c>
    </row>
    <row r="12" spans="1:14" x14ac:dyDescent="0.25">
      <c r="A12" t="s">
        <v>1100</v>
      </c>
      <c r="C12" t="s">
        <v>358</v>
      </c>
      <c r="D12" t="s">
        <v>1219</v>
      </c>
      <c r="E12">
        <v>4</v>
      </c>
      <c r="F12" t="s">
        <v>317</v>
      </c>
      <c r="G12" t="s">
        <v>1217</v>
      </c>
    </row>
    <row r="13" spans="1:14" x14ac:dyDescent="0.25">
      <c r="A13" t="s">
        <v>1141</v>
      </c>
      <c r="C13" t="s">
        <v>360</v>
      </c>
      <c r="D13" t="s">
        <v>1220</v>
      </c>
      <c r="E13">
        <v>4</v>
      </c>
      <c r="F13" t="s">
        <v>325</v>
      </c>
      <c r="G13" t="s">
        <v>1217</v>
      </c>
    </row>
    <row r="14" spans="1:14" x14ac:dyDescent="0.25">
      <c r="A14" t="s">
        <v>1035</v>
      </c>
      <c r="C14" t="s">
        <v>362</v>
      </c>
      <c r="D14" t="s">
        <v>1221</v>
      </c>
      <c r="E14">
        <v>4</v>
      </c>
      <c r="F14" t="s">
        <v>321</v>
      </c>
      <c r="G14" t="s">
        <v>1217</v>
      </c>
    </row>
    <row r="15" spans="1:14" x14ac:dyDescent="0.25">
      <c r="A15" t="s">
        <v>1037</v>
      </c>
      <c r="C15" t="s">
        <v>364</v>
      </c>
    </row>
    <row r="16" spans="1:14" x14ac:dyDescent="0.25">
      <c r="A16" t="s">
        <v>1102</v>
      </c>
      <c r="C16" t="s">
        <v>365</v>
      </c>
    </row>
    <row r="17" spans="1:3" x14ac:dyDescent="0.25">
      <c r="A17" t="s">
        <v>1064</v>
      </c>
      <c r="C17" t="s">
        <v>366</v>
      </c>
    </row>
    <row r="18" spans="1:3" x14ac:dyDescent="0.25">
      <c r="A18" t="s">
        <v>1104</v>
      </c>
      <c r="C18" t="s">
        <v>367</v>
      </c>
    </row>
    <row r="19" spans="1:3" x14ac:dyDescent="0.25">
      <c r="A19" t="s">
        <v>1106</v>
      </c>
      <c r="C19" t="s">
        <v>368</v>
      </c>
    </row>
    <row r="20" spans="1:3" x14ac:dyDescent="0.25">
      <c r="A20" t="s">
        <v>1143</v>
      </c>
      <c r="C20" t="s">
        <v>1222</v>
      </c>
    </row>
    <row r="21" spans="1:3" x14ac:dyDescent="0.25">
      <c r="A21" t="s">
        <v>1223</v>
      </c>
      <c r="C21" t="s">
        <v>1224</v>
      </c>
    </row>
    <row r="22" spans="1:3" x14ac:dyDescent="0.25">
      <c r="A22" t="s">
        <v>1225</v>
      </c>
      <c r="C22" t="s">
        <v>1226</v>
      </c>
    </row>
    <row r="23" spans="1:3" x14ac:dyDescent="0.25">
      <c r="A23" t="s">
        <v>1145</v>
      </c>
      <c r="C23" t="s">
        <v>1227</v>
      </c>
    </row>
    <row r="24" spans="1:3" x14ac:dyDescent="0.25">
      <c r="A24" t="s">
        <v>1228</v>
      </c>
      <c r="C24" t="s">
        <v>1229</v>
      </c>
    </row>
    <row r="25" spans="1:3" x14ac:dyDescent="0.25">
      <c r="A25" t="s">
        <v>1147</v>
      </c>
      <c r="C25" t="s">
        <v>1230</v>
      </c>
    </row>
    <row r="26" spans="1:3" x14ac:dyDescent="0.25">
      <c r="A26" t="s">
        <v>1108</v>
      </c>
      <c r="C26" t="s">
        <v>1231</v>
      </c>
    </row>
    <row r="27" spans="1:3" x14ac:dyDescent="0.25">
      <c r="A27" t="s">
        <v>1049</v>
      </c>
      <c r="C27" t="s">
        <v>1232</v>
      </c>
    </row>
    <row r="28" spans="1:3" x14ac:dyDescent="0.25">
      <c r="A28" t="s">
        <v>1068</v>
      </c>
    </row>
    <row r="29" spans="1:3" x14ac:dyDescent="0.25">
      <c r="A29" t="s">
        <v>1070</v>
      </c>
    </row>
    <row r="30" spans="1:3" x14ac:dyDescent="0.25">
      <c r="A30" t="s">
        <v>1149</v>
      </c>
    </row>
    <row r="31" spans="1:3" x14ac:dyDescent="0.25">
      <c r="A31" t="s">
        <v>1110</v>
      </c>
    </row>
    <row r="32" spans="1:3" x14ac:dyDescent="0.25">
      <c r="A32" t="s">
        <v>1151</v>
      </c>
    </row>
    <row r="33" spans="1:1" x14ac:dyDescent="0.25">
      <c r="A33" t="s">
        <v>1074</v>
      </c>
    </row>
    <row r="34" spans="1:1" x14ac:dyDescent="0.25">
      <c r="A34" t="s">
        <v>1153</v>
      </c>
    </row>
    <row r="35" spans="1:1" x14ac:dyDescent="0.25">
      <c r="A35" t="s">
        <v>1173</v>
      </c>
    </row>
    <row r="36" spans="1:1" x14ac:dyDescent="0.25">
      <c r="A36" t="s">
        <v>1076</v>
      </c>
    </row>
    <row r="37" spans="1:1" x14ac:dyDescent="0.25">
      <c r="A37" t="s">
        <v>1155</v>
      </c>
    </row>
    <row r="38" spans="1:1" x14ac:dyDescent="0.25">
      <c r="A38" t="s">
        <v>1233</v>
      </c>
    </row>
    <row r="39" spans="1:1" x14ac:dyDescent="0.25">
      <c r="A39" t="s">
        <v>1157</v>
      </c>
    </row>
    <row r="40" spans="1:1" x14ac:dyDescent="0.25">
      <c r="A40" t="s">
        <v>1191</v>
      </c>
    </row>
    <row r="41" spans="1:1" x14ac:dyDescent="0.25">
      <c r="A41" t="s">
        <v>1051</v>
      </c>
    </row>
    <row r="42" spans="1:1" x14ac:dyDescent="0.25">
      <c r="A42" t="s">
        <v>1114</v>
      </c>
    </row>
    <row r="43" spans="1:1" x14ac:dyDescent="0.25">
      <c r="A43" t="s">
        <v>1234</v>
      </c>
    </row>
    <row r="44" spans="1:1" x14ac:dyDescent="0.25">
      <c r="A44" t="s">
        <v>1235</v>
      </c>
    </row>
    <row r="45" spans="1:1" x14ac:dyDescent="0.25">
      <c r="A45" t="s">
        <v>1236</v>
      </c>
    </row>
    <row r="46" spans="1:1" x14ac:dyDescent="0.25">
      <c r="A46" t="s">
        <v>1159</v>
      </c>
    </row>
    <row r="47" spans="1:1" x14ac:dyDescent="0.25">
      <c r="A47" t="s">
        <v>1078</v>
      </c>
    </row>
    <row r="48" spans="1:1" x14ac:dyDescent="0.25">
      <c r="A48" t="s">
        <v>1118</v>
      </c>
    </row>
    <row r="49" spans="1:1" x14ac:dyDescent="0.25">
      <c r="A49" t="s">
        <v>1116</v>
      </c>
    </row>
    <row r="50" spans="1:1" x14ac:dyDescent="0.25">
      <c r="A50" t="s">
        <v>1193</v>
      </c>
    </row>
    <row r="51" spans="1:1" x14ac:dyDescent="0.25">
      <c r="A51" t="s">
        <v>1161</v>
      </c>
    </row>
    <row r="52" spans="1:1" x14ac:dyDescent="0.25">
      <c r="A52" t="s">
        <v>1080</v>
      </c>
    </row>
    <row r="53" spans="1:1" x14ac:dyDescent="0.25">
      <c r="A53" t="s">
        <v>1237</v>
      </c>
    </row>
    <row r="54" spans="1:1" x14ac:dyDescent="0.25">
      <c r="A54" t="s">
        <v>1163</v>
      </c>
    </row>
    <row r="55" spans="1:1" x14ac:dyDescent="0.25">
      <c r="A55" t="s">
        <v>1238</v>
      </c>
    </row>
    <row r="56" spans="1:1" x14ac:dyDescent="0.25">
      <c r="A56" t="s">
        <v>1084</v>
      </c>
    </row>
    <row r="57" spans="1:1" x14ac:dyDescent="0.25">
      <c r="A57" t="s">
        <v>1239</v>
      </c>
    </row>
    <row r="58" spans="1:1" x14ac:dyDescent="0.25">
      <c r="A58" t="s">
        <v>1189</v>
      </c>
    </row>
    <row r="59" spans="1:1" x14ac:dyDescent="0.25">
      <c r="A59" t="s">
        <v>1240</v>
      </c>
    </row>
    <row r="60" spans="1:1" x14ac:dyDescent="0.25">
      <c r="A60" t="s">
        <v>1165</v>
      </c>
    </row>
    <row r="61" spans="1:1" x14ac:dyDescent="0.25">
      <c r="A61" t="s">
        <v>1241</v>
      </c>
    </row>
    <row r="62" spans="1:1" x14ac:dyDescent="0.25">
      <c r="A62" t="s">
        <v>1167</v>
      </c>
    </row>
    <row r="63" spans="1:1" x14ac:dyDescent="0.25">
      <c r="A63" t="s">
        <v>1242</v>
      </c>
    </row>
    <row r="64" spans="1:1" x14ac:dyDescent="0.25">
      <c r="A64" t="s">
        <v>1086</v>
      </c>
    </row>
    <row r="65" spans="1:1" x14ac:dyDescent="0.25">
      <c r="A65" t="s">
        <v>1169</v>
      </c>
    </row>
    <row r="66" spans="1:1" x14ac:dyDescent="0.25">
      <c r="A66" t="s">
        <v>1121</v>
      </c>
    </row>
    <row r="67" spans="1:1" x14ac:dyDescent="0.25">
      <c r="A67" t="s">
        <v>1243</v>
      </c>
    </row>
    <row r="68" spans="1:1" x14ac:dyDescent="0.25">
      <c r="A68" t="s">
        <v>1171</v>
      </c>
    </row>
    <row r="69" spans="1:1" x14ac:dyDescent="0.25">
      <c r="A69" t="s">
        <v>1244</v>
      </c>
    </row>
    <row r="70" spans="1:1" x14ac:dyDescent="0.25">
      <c r="A70" t="s">
        <v>1245</v>
      </c>
    </row>
    <row r="71" spans="1:1" x14ac:dyDescent="0.25">
      <c r="A71" t="s">
        <v>1045</v>
      </c>
    </row>
    <row r="72" spans="1:1" x14ac:dyDescent="0.25">
      <c r="A72" t="s">
        <v>1088</v>
      </c>
    </row>
    <row r="73" spans="1:1" x14ac:dyDescent="0.25">
      <c r="A73" t="s">
        <v>1246</v>
      </c>
    </row>
    <row r="74" spans="1:1" x14ac:dyDescent="0.25">
      <c r="A74" t="s">
        <v>1090</v>
      </c>
    </row>
    <row r="75" spans="1:1" x14ac:dyDescent="0.25">
      <c r="A75" t="s">
        <v>1092</v>
      </c>
    </row>
    <row r="76" spans="1:1" x14ac:dyDescent="0.25">
      <c r="A76" t="s">
        <v>1123</v>
      </c>
    </row>
    <row r="77" spans="1:1" x14ac:dyDescent="0.25">
      <c r="A77" t="s">
        <v>1125</v>
      </c>
    </row>
    <row r="78" spans="1:1" x14ac:dyDescent="0.25">
      <c r="A78" t="s">
        <v>1247</v>
      </c>
    </row>
    <row r="79" spans="1:1" x14ac:dyDescent="0.25">
      <c r="A79" t="s">
        <v>1248</v>
      </c>
    </row>
    <row r="80" spans="1:1" x14ac:dyDescent="0.25">
      <c r="A80" t="s">
        <v>1127</v>
      </c>
    </row>
    <row r="81" spans="1:1" x14ac:dyDescent="0.25">
      <c r="A81" t="s">
        <v>1129</v>
      </c>
    </row>
    <row r="82" spans="1:1" x14ac:dyDescent="0.25">
      <c r="A82" t="s">
        <v>1187</v>
      </c>
    </row>
    <row r="83" spans="1:1" x14ac:dyDescent="0.25">
      <c r="A83" t="s">
        <v>1249</v>
      </c>
    </row>
    <row r="84" spans="1:1" x14ac:dyDescent="0.25">
      <c r="A84" t="s">
        <v>1175</v>
      </c>
    </row>
    <row r="85" spans="1:1" x14ac:dyDescent="0.25">
      <c r="A85" t="s">
        <v>1047</v>
      </c>
    </row>
    <row r="86" spans="1:1" x14ac:dyDescent="0.25">
      <c r="A86" t="s">
        <v>1058</v>
      </c>
    </row>
    <row r="87" spans="1:1" x14ac:dyDescent="0.25">
      <c r="A87" t="s">
        <v>1177</v>
      </c>
    </row>
    <row r="88" spans="1:1" x14ac:dyDescent="0.25">
      <c r="A88" t="s">
        <v>1131</v>
      </c>
    </row>
    <row r="89" spans="1:1" x14ac:dyDescent="0.25">
      <c r="A89" t="s">
        <v>1082</v>
      </c>
    </row>
    <row r="90" spans="1:1" x14ac:dyDescent="0.25">
      <c r="A90" t="s">
        <v>1094</v>
      </c>
    </row>
    <row r="91" spans="1:1" x14ac:dyDescent="0.25">
      <c r="A91" t="s">
        <v>1133</v>
      </c>
    </row>
    <row r="92" spans="1:1" x14ac:dyDescent="0.25">
      <c r="A92" t="s">
        <v>1179</v>
      </c>
    </row>
    <row r="93" spans="1:1" x14ac:dyDescent="0.25">
      <c r="A93" t="s">
        <v>1250</v>
      </c>
    </row>
    <row r="94" spans="1:1" x14ac:dyDescent="0.25">
      <c r="A94" t="s">
        <v>1181</v>
      </c>
    </row>
    <row r="95" spans="1:1" x14ac:dyDescent="0.25">
      <c r="A95" t="s">
        <v>1096</v>
      </c>
    </row>
    <row r="96" spans="1:1" x14ac:dyDescent="0.25">
      <c r="A96" t="s">
        <v>1183</v>
      </c>
    </row>
    <row r="97" spans="1:1" x14ac:dyDescent="0.25">
      <c r="A97" t="s">
        <v>1039</v>
      </c>
    </row>
    <row r="98" spans="1:1" x14ac:dyDescent="0.25">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árok10"/>
  <dimension ref="A1:P30"/>
  <sheetViews>
    <sheetView topLeftCell="A22"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Občianske združenie "Športový klub DELFÍN Nitra", Za Humnami 732/43, Nitra, 949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1251</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1252</v>
      </c>
      <c r="N5" s="137" t="str">
        <f t="shared" si="0"/>
        <v>e - rozvoj športov, ktoré nie sú uznanými podľa zákona č. 440/2015 Z. z.</v>
      </c>
      <c r="O5" s="137" t="s">
        <v>347</v>
      </c>
      <c r="P5" s="137" t="s">
        <v>352</v>
      </c>
    </row>
    <row r="6" spans="1:16" ht="30" x14ac:dyDescent="0.25">
      <c r="C6" s="138" t="s">
        <v>1253</v>
      </c>
      <c r="E6" s="140" t="s">
        <v>1254</v>
      </c>
      <c r="F6" s="149"/>
      <c r="N6" s="137" t="str">
        <f t="shared" si="0"/>
        <v>f - organizovanie významných a tradičných športových podujatí na území SR v roku 2020</v>
      </c>
      <c r="O6" s="137" t="s">
        <v>349</v>
      </c>
      <c r="P6" s="137" t="s">
        <v>1255</v>
      </c>
    </row>
    <row r="7" spans="1:16" x14ac:dyDescent="0.25">
      <c r="C7" s="138" t="s">
        <v>1256</v>
      </c>
      <c r="E7" s="140" t="s">
        <v>1257</v>
      </c>
      <c r="F7" s="150"/>
      <c r="N7" s="137" t="str">
        <f t="shared" si="0"/>
        <v>g - projekty školského, univerzitného športu a športu pre všetkých</v>
      </c>
      <c r="O7" s="137" t="s">
        <v>351</v>
      </c>
      <c r="P7" s="137" t="s">
        <v>1258</v>
      </c>
    </row>
    <row r="8" spans="1:16" x14ac:dyDescent="0.25">
      <c r="C8" s="138" t="s">
        <v>1669</v>
      </c>
      <c r="E8" s="140" t="s">
        <v>1259</v>
      </c>
      <c r="F8" s="151"/>
      <c r="N8" s="137" t="str">
        <f t="shared" si="0"/>
        <v>h - podpora a rozvoj turistických a cykloturistických trás</v>
      </c>
      <c r="O8" s="137" t="s">
        <v>353</v>
      </c>
      <c r="P8" s="137" t="s">
        <v>354</v>
      </c>
    </row>
    <row r="9" spans="1:16" x14ac:dyDescent="0.25">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x14ac:dyDescent="0.25">
      <c r="N10" s="137" t="str">
        <f t="shared" si="0"/>
        <v>j - projekty pre popularizáciu pohybových aktivít detí, mládeže a seniorov</v>
      </c>
      <c r="O10" s="137" t="s">
        <v>356</v>
      </c>
      <c r="P10" s="137" t="s">
        <v>1262</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1263</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1264</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1265</v>
      </c>
    </row>
    <row r="15" spans="1:16" ht="32.1" customHeight="1" thickBot="1" x14ac:dyDescent="0.3">
      <c r="A15" s="139" t="s">
        <v>1266</v>
      </c>
      <c r="B15" s="385" t="s">
        <v>1267</v>
      </c>
      <c r="C15" s="386"/>
      <c r="N15" s="137" t="str">
        <f t="shared" si="0"/>
        <v>o - účasť na významnej súťaži podľa § 3 písm. h) druhého až štvrtého bodu Zákona o športe vrátane prípravy na túto súťaž</v>
      </c>
      <c r="O15" s="137" t="s">
        <v>365</v>
      </c>
      <c r="P15" s="137" t="s">
        <v>1268</v>
      </c>
    </row>
    <row r="16" spans="1:16" x14ac:dyDescent="0.25">
      <c r="A16" s="139" t="s">
        <v>1269</v>
      </c>
      <c r="B16" s="142">
        <f>F8</f>
        <v>0</v>
      </c>
      <c r="E16" s="145" t="s">
        <v>1270</v>
      </c>
      <c r="F16" s="146"/>
      <c r="N16" s="137" t="str">
        <f t="shared" si="0"/>
        <v>p - účasť na významnej súťaži podľa § 3 písm. h) prvého bodu Zákona o športe</v>
      </c>
      <c r="O16" s="137" t="s">
        <v>366</v>
      </c>
      <c r="P16" s="137" t="s">
        <v>1271</v>
      </c>
    </row>
    <row r="17" spans="1:16" x14ac:dyDescent="0.25">
      <c r="A17" s="139" t="s">
        <v>1272</v>
      </c>
      <c r="B17" s="254" t="s">
        <v>1273</v>
      </c>
      <c r="C17" s="194"/>
      <c r="E17" s="147"/>
      <c r="F17" s="282"/>
      <c r="N17" s="137" t="str">
        <f t="shared" si="0"/>
        <v xml:space="preserve">q - </v>
      </c>
      <c r="O17" s="137" t="s">
        <v>367</v>
      </c>
    </row>
    <row r="18" spans="1:16" x14ac:dyDescent="0.25">
      <c r="B18" s="193" t="s">
        <v>1274</v>
      </c>
      <c r="C18" s="142" t="str">
        <f>Spolu!C4</f>
        <v>36102181</v>
      </c>
      <c r="E18" s="147" t="s">
        <v>1275</v>
      </c>
      <c r="F18" s="282">
        <v>421947749446</v>
      </c>
      <c r="N18" s="137" t="str">
        <f t="shared" si="0"/>
        <v xml:space="preserve">r - </v>
      </c>
      <c r="O18" s="137" t="s">
        <v>368</v>
      </c>
    </row>
    <row r="19" spans="1:16" x14ac:dyDescent="0.25">
      <c r="E19" s="147" t="s">
        <v>1276</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1277</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1278</v>
      </c>
    </row>
    <row r="29" spans="1:16" x14ac:dyDescent="0.25">
      <c r="N29" s="137" t="s">
        <v>1279</v>
      </c>
    </row>
    <row r="30" spans="1:16" x14ac:dyDescent="0.25">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00000000-0002-0000-0800-000000000000}">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árok11">
    <pageSetUpPr fitToPage="1"/>
  </sheetPr>
  <dimension ref="A1:P28"/>
  <sheetViews>
    <sheetView topLeftCell="A7"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Občianske združenie "Športový klub DELFÍN Nitra", Za Humnami 732/43, Nitra, 949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1251</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1253</v>
      </c>
      <c r="E6" s="140" t="s">
        <v>1254</v>
      </c>
      <c r="F6" s="149"/>
      <c r="N6" s="137" t="str">
        <f t="shared" si="0"/>
        <v>f - plnenie úloh verejného záujmu v športe</v>
      </c>
      <c r="O6" s="137" t="s">
        <v>349</v>
      </c>
      <c r="P6" s="137" t="str">
        <f>Spolu!B22</f>
        <v>plnenie úloh verejného záujmu v športe</v>
      </c>
    </row>
    <row r="7" spans="1:16" x14ac:dyDescent="0.25">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1282</v>
      </c>
      <c r="B12" s="383"/>
      <c r="C12" s="38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1372</v>
      </c>
      <c r="N13" s="137" t="str">
        <f t="shared" si="0"/>
        <v>m - organizácia tradičných športových podujatí</v>
      </c>
      <c r="O13" s="137" t="s">
        <v>362</v>
      </c>
      <c r="P13" s="137" t="str">
        <f>Spolu!B29</f>
        <v>organizácia tradičných športových podujatí</v>
      </c>
    </row>
    <row r="14" spans="1:16" ht="34.35" customHeight="1" x14ac:dyDescent="0.25">
      <c r="A14" s="139" t="s">
        <v>1266</v>
      </c>
      <c r="B14" s="385" t="s">
        <v>1284</v>
      </c>
      <c r="C14" s="386"/>
      <c r="F14" s="311"/>
      <c r="N14" s="137" t="str">
        <f t="shared" si="0"/>
        <v xml:space="preserve">n - </v>
      </c>
      <c r="O14" s="137" t="s">
        <v>364</v>
      </c>
    </row>
    <row r="15" spans="1:16" ht="34.35" customHeight="1" x14ac:dyDescent="0.25">
      <c r="A15" s="139" t="s">
        <v>1285</v>
      </c>
      <c r="B15" s="385"/>
      <c r="C15" s="386"/>
      <c r="F15" s="388"/>
      <c r="N15" s="137" t="str">
        <f t="shared" si="0"/>
        <v xml:space="preserve">o - </v>
      </c>
      <c r="O15" s="137" t="s">
        <v>365</v>
      </c>
    </row>
    <row r="16" spans="1:16" x14ac:dyDescent="0.25">
      <c r="A16" s="139" t="s">
        <v>1269</v>
      </c>
      <c r="B16" s="142">
        <f>F8</f>
        <v>0</v>
      </c>
      <c r="C16" s="137"/>
      <c r="F16" s="388"/>
      <c r="N16" s="137" t="str">
        <f t="shared" si="0"/>
        <v xml:space="preserve">p - </v>
      </c>
      <c r="O16" s="137" t="s">
        <v>366</v>
      </c>
    </row>
    <row r="17" spans="1:16" ht="32.1" customHeight="1" x14ac:dyDescent="0.25">
      <c r="A17" s="139" t="s">
        <v>1272</v>
      </c>
      <c r="B17" s="142">
        <f>F9</f>
        <v>0</v>
      </c>
      <c r="C17" s="137"/>
      <c r="F17" s="388"/>
      <c r="N17" s="137" t="str">
        <f t="shared" si="0"/>
        <v xml:space="preserve">q - </v>
      </c>
      <c r="O17" s="137" t="s">
        <v>367</v>
      </c>
    </row>
    <row r="18" spans="1:16" ht="15.6" thickBot="1" x14ac:dyDescent="0.3">
      <c r="B18" s="193" t="s">
        <v>1286</v>
      </c>
      <c r="C18" s="194">
        <v>31</v>
      </c>
      <c r="N18" s="137" t="str">
        <f t="shared" si="0"/>
        <v xml:space="preserve">r - </v>
      </c>
      <c r="O18" s="137" t="s">
        <v>368</v>
      </c>
    </row>
    <row r="19" spans="1:16" x14ac:dyDescent="0.25">
      <c r="B19" s="193" t="s">
        <v>1274</v>
      </c>
      <c r="C19" s="142" t="str">
        <f>Spolu!C4</f>
        <v>36102181</v>
      </c>
      <c r="F19" s="145" t="s">
        <v>1270</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1275</v>
      </c>
      <c r="G21" s="284">
        <v>421947749446</v>
      </c>
      <c r="H21" s="148"/>
      <c r="N21" s="137" t="str">
        <f>O21&amp;" - "&amp;P21</f>
        <v>026 01 - Šport pre všetkých, školský a univerzitný šport</v>
      </c>
      <c r="O21" s="137" t="s">
        <v>317</v>
      </c>
      <c r="P21" s="137" t="s">
        <v>318</v>
      </c>
    </row>
    <row r="22" spans="1:16" x14ac:dyDescent="0.25">
      <c r="A22" s="137"/>
      <c r="B22" s="137"/>
      <c r="F22" s="147" t="s">
        <v>1276</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1277</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1287</v>
      </c>
    </row>
    <row r="28" spans="1:16" x14ac:dyDescent="0.25">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00000000-0002-0000-0900-000000000000}">
      <formula1>$N$1:$N$19</formula1>
    </dataValidation>
    <dataValidation type="list" allowBlank="1" showInputMessage="1" showErrorMessage="1" sqref="B14:C14" xr:uid="{00000000-0002-0000-0900-000001000000}">
      <formula1>$N$21:$N$25</formula1>
    </dataValidation>
    <dataValidation type="list" allowBlank="1" showInputMessage="1" showErrorMessage="1" sqref="F9" xr:uid="{00000000-0002-0000-0900-000002000000}">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1289</v>
      </c>
    </row>
    <row r="2" spans="1:2" ht="30" customHeight="1" x14ac:dyDescent="0.25">
      <c r="A2" s="389" t="s">
        <v>1290</v>
      </c>
      <c r="B2" s="389"/>
    </row>
    <row r="3" spans="1:2" x14ac:dyDescent="0.25">
      <c r="A3" s="61" t="s">
        <v>1291</v>
      </c>
      <c r="B3" s="61" t="s">
        <v>1292</v>
      </c>
    </row>
    <row r="4" spans="1:2" x14ac:dyDescent="0.25">
      <c r="A4" s="62" t="s">
        <v>1293</v>
      </c>
      <c r="B4" s="62" t="s">
        <v>1294</v>
      </c>
    </row>
    <row r="5" spans="1:2" x14ac:dyDescent="0.25">
      <c r="A5" s="62" t="s">
        <v>1295</v>
      </c>
      <c r="B5" s="62" t="s">
        <v>1296</v>
      </c>
    </row>
    <row r="6" spans="1:2" x14ac:dyDescent="0.25">
      <c r="A6" s="62" t="s">
        <v>1297</v>
      </c>
      <c r="B6" s="62" t="s">
        <v>1298</v>
      </c>
    </row>
    <row r="7" spans="1:2" x14ac:dyDescent="0.25">
      <c r="A7" s="62" t="s">
        <v>1299</v>
      </c>
      <c r="B7" s="62" t="s">
        <v>1300</v>
      </c>
    </row>
    <row r="8" spans="1:2" x14ac:dyDescent="0.25">
      <c r="A8" s="62" t="s">
        <v>1301</v>
      </c>
      <c r="B8" s="62" t="s">
        <v>1302</v>
      </c>
    </row>
    <row r="9" spans="1:2" x14ac:dyDescent="0.25">
      <c r="A9" s="62" t="s">
        <v>1303</v>
      </c>
      <c r="B9" s="62" t="s">
        <v>1304</v>
      </c>
    </row>
    <row r="10" spans="1:2" x14ac:dyDescent="0.25">
      <c r="A10" s="62" t="s">
        <v>1305</v>
      </c>
      <c r="B10" s="62" t="s">
        <v>1306</v>
      </c>
    </row>
    <row r="11" spans="1:2" x14ac:dyDescent="0.25">
      <c r="A11" s="62" t="s">
        <v>1307</v>
      </c>
      <c r="B11" s="62" t="s">
        <v>1308</v>
      </c>
    </row>
    <row r="12" spans="1:2" x14ac:dyDescent="0.25">
      <c r="A12" s="62" t="s">
        <v>1309</v>
      </c>
      <c r="B12" s="62" t="s">
        <v>1310</v>
      </c>
    </row>
    <row r="13" spans="1:2" x14ac:dyDescent="0.25">
      <c r="A13" s="62" t="s">
        <v>1311</v>
      </c>
      <c r="B13" s="62" t="s">
        <v>1312</v>
      </c>
    </row>
    <row r="14" spans="1:2" x14ac:dyDescent="0.25">
      <c r="A14" s="62" t="s">
        <v>1313</v>
      </c>
      <c r="B14" s="62" t="s">
        <v>1314</v>
      </c>
    </row>
    <row r="15" spans="1:2" x14ac:dyDescent="0.25">
      <c r="A15" s="62" t="s">
        <v>1315</v>
      </c>
      <c r="B15" s="62" t="s">
        <v>1316</v>
      </c>
    </row>
    <row r="16" spans="1:2" x14ac:dyDescent="0.25">
      <c r="A16" s="62" t="s">
        <v>1317</v>
      </c>
      <c r="B16" s="62" t="s">
        <v>1318</v>
      </c>
    </row>
    <row r="17" spans="1:2" x14ac:dyDescent="0.25">
      <c r="A17" s="62" t="s">
        <v>1319</v>
      </c>
      <c r="B17" s="62" t="s">
        <v>1320</v>
      </c>
    </row>
    <row r="18" spans="1:2" x14ac:dyDescent="0.25">
      <c r="A18" s="62" t="s">
        <v>1321</v>
      </c>
      <c r="B18" s="62" t="s">
        <v>1322</v>
      </c>
    </row>
    <row r="19" spans="1:2" x14ac:dyDescent="0.25">
      <c r="A19" s="62" t="s">
        <v>1323</v>
      </c>
      <c r="B19" s="62" t="s">
        <v>1324</v>
      </c>
    </row>
    <row r="20" spans="1:2" x14ac:dyDescent="0.25">
      <c r="A20" s="62" t="s">
        <v>1325</v>
      </c>
      <c r="B20" s="62" t="s">
        <v>1326</v>
      </c>
    </row>
    <row r="21" spans="1:2" x14ac:dyDescent="0.25">
      <c r="A21" s="62" t="s">
        <v>1327</v>
      </c>
      <c r="B21" s="62" t="s">
        <v>1328</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DF8058A0-DCAC-4054-AAEB-0470585018D1}">
  <ds:schemaRefs>
    <ds:schemaRef ds:uri="http://purl.org/dc/dcmitype/"/>
    <ds:schemaRef ds:uri="http://www.w3.org/XML/1998/namespace"/>
    <ds:schemaRef ds:uri="http://purl.org/dc/terms/"/>
    <ds:schemaRef ds:uri="1761cb37-c33f-42c7-9eeb-6f00cca254d3"/>
    <ds:schemaRef ds:uri="6bdf28ae-65c4-4f6e-bc50-9bbd2c60ae30"/>
    <ds:schemaRef ds:uri="http://schemas.microsoft.com/office/2006/documentManagement/types"/>
    <ds:schemaRef ds:uri="http://schemas.openxmlformats.org/package/2006/metadata/core-properties"/>
    <ds:schemaRef ds:uri="http://schemas.microsoft.com/office/2006/metadata/properties"/>
    <ds:schemaRef ds:uri="http://schemas.microsoft.com/office/infopath/2007/PartnerControls"/>
    <ds:schemaRef ds:uri="http://purl.org/dc/elements/1.1/"/>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Tana</cp:lastModifiedBy>
  <cp:revision/>
  <cp:lastPrinted>2026-04-13T13:13:16Z</cp:lastPrinted>
  <dcterms:created xsi:type="dcterms:W3CDTF">2017-02-20T06:20:12Z</dcterms:created>
  <dcterms:modified xsi:type="dcterms:W3CDTF">2026-04-14T07:18:47Z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