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lžbeta Kostkova\Desktop\OBJEDNÁVKY 2026\"/>
    </mc:Choice>
  </mc:AlternateContent>
  <xr:revisionPtr revIDLastSave="0" documentId="13_ncr:1_{A24B7316-29BB-476C-9476-A4B9DFE7BC9C}" xr6:coauthVersionLast="47" xr6:coauthVersionMax="47" xr10:uidLastSave="{00000000-0000-0000-0000-000000000000}"/>
  <bookViews>
    <workbookView xWindow="-103" yWindow="-103" windowWidth="22149" windowHeight="11829" xr2:uid="{00000000-000D-0000-FFFF-FFFF00000000}"/>
  </bookViews>
  <sheets>
    <sheet name="september" sheetId="2" r:id="rId1"/>
    <sheet name="Hárok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2" l="1"/>
  <c r="J15" i="2"/>
  <c r="H44" i="2"/>
  <c r="I44" i="2" s="1"/>
  <c r="J47" i="2"/>
  <c r="I14" i="2"/>
  <c r="H6" i="2"/>
  <c r="I6" i="2" s="1"/>
  <c r="J5" i="2"/>
  <c r="I5" i="2" s="1"/>
  <c r="J25" i="2"/>
  <c r="I25" i="2" s="1"/>
  <c r="J46" i="2"/>
  <c r="H45" i="2"/>
  <c r="J24" i="2"/>
  <c r="I24" i="2" s="1"/>
  <c r="J38" i="2"/>
  <c r="I38" i="2" s="1"/>
  <c r="H41" i="2"/>
  <c r="J40" i="2"/>
  <c r="I40" i="2" s="1"/>
  <c r="J37" i="2"/>
  <c r="H35" i="2"/>
  <c r="I35" i="2" s="1"/>
  <c r="H34" i="2"/>
  <c r="I34" i="2" s="1"/>
  <c r="H33" i="2"/>
  <c r="I33" i="2" s="1"/>
  <c r="I32" i="2"/>
  <c r="H31" i="2"/>
  <c r="I31" i="2" s="1"/>
  <c r="H30" i="2"/>
  <c r="I30" i="2" s="1"/>
  <c r="J27" i="2"/>
  <c r="I27" i="2" s="1"/>
  <c r="J26" i="2"/>
  <c r="I26" i="2" s="1"/>
  <c r="J21" i="2"/>
  <c r="I21" i="2" s="1"/>
  <c r="J19" i="2"/>
  <c r="I19" i="2" s="1"/>
  <c r="J18" i="2"/>
  <c r="J16" i="2"/>
  <c r="I16" i="2" s="1"/>
  <c r="J12" i="2"/>
  <c r="I12" i="2" s="1"/>
  <c r="J7" i="2"/>
  <c r="I7" i="2" s="1"/>
  <c r="I17" i="2"/>
  <c r="J8" i="2"/>
  <c r="I8" i="2" s="1"/>
  <c r="I11" i="2"/>
  <c r="J9" i="2"/>
  <c r="I9" i="2" s="1"/>
  <c r="H29" i="2"/>
  <c r="H28" i="2"/>
  <c r="I28" i="2" s="1"/>
  <c r="J22" i="2"/>
  <c r="I22" i="2" s="1"/>
  <c r="J20" i="2"/>
  <c r="I20" i="2" s="1"/>
  <c r="H36" i="2"/>
  <c r="I10" i="2"/>
  <c r="I29" i="2" l="1"/>
  <c r="I37" i="2"/>
  <c r="I36" i="2"/>
  <c r="I18" i="2"/>
  <c r="I45" i="2"/>
  <c r="I46" i="2" l="1"/>
  <c r="J42" i="2" l="1"/>
  <c r="I42" i="2" s="1"/>
  <c r="I47" i="2" l="1"/>
  <c r="I41" i="2"/>
  <c r="I39" i="2"/>
  <c r="I43" i="2" l="1"/>
</calcChain>
</file>

<file path=xl/sharedStrings.xml><?xml version="1.0" encoding="utf-8"?>
<sst xmlns="http://schemas.openxmlformats.org/spreadsheetml/2006/main" count="360" uniqueCount="193">
  <si>
    <t>3</t>
  </si>
  <si>
    <t>4</t>
  </si>
  <si>
    <t>6a</t>
  </si>
  <si>
    <t>6b</t>
  </si>
  <si>
    <t>8a/8b</t>
  </si>
  <si>
    <t>Číslo objednávky</t>
  </si>
  <si>
    <t>Popis plnenia</t>
  </si>
  <si>
    <t>Suma bez DPH</t>
  </si>
  <si>
    <t>DPH</t>
  </si>
  <si>
    <t>Suma s DPH</t>
  </si>
  <si>
    <t>Zmluva</t>
  </si>
  <si>
    <t xml:space="preserve">Dátum </t>
  </si>
  <si>
    <t>Dodávateľ</t>
  </si>
  <si>
    <t>Adresa</t>
  </si>
  <si>
    <t>IČO</t>
  </si>
  <si>
    <t>meno a funkcia FO, ktorá objednávku podpísala</t>
  </si>
  <si>
    <t>akcia/podujatie/účel</t>
  </si>
  <si>
    <t>Ing. Beata Matušková Watzkeová                                   vedúci manažér EOaSS</t>
  </si>
  <si>
    <t>1</t>
  </si>
  <si>
    <t>2</t>
  </si>
  <si>
    <t>služby</t>
  </si>
  <si>
    <t>režijný materiál</t>
  </si>
  <si>
    <t>Malešická 2251/51, 130 00 Praha Žižkov</t>
  </si>
  <si>
    <t>5</t>
  </si>
  <si>
    <t>6</t>
  </si>
  <si>
    <t>60465271</t>
  </si>
  <si>
    <t>EGAMED, spol. s r.o.</t>
  </si>
  <si>
    <t>Ratnovce 4, 922 31 Ratnovce</t>
  </si>
  <si>
    <t>00613606</t>
  </si>
  <si>
    <t>Olympijské námestie 1,                                      831 04 Bratislava</t>
  </si>
  <si>
    <t>Šulekova 2, 811 06 Bratislava</t>
  </si>
  <si>
    <t>64085210</t>
  </si>
  <si>
    <t>inovačné vzdelávanie</t>
  </si>
  <si>
    <t>Klub šermu Šamorín</t>
  </si>
  <si>
    <t>Veterná 18, 931 01 Šamorín</t>
  </si>
  <si>
    <t>Lektorské služby pre účely inovačného vzdelávania</t>
  </si>
  <si>
    <t>30998085</t>
  </si>
  <si>
    <t>opravy a udržiavanie</t>
  </si>
  <si>
    <t>MedSystem s.r.o.</t>
  </si>
  <si>
    <t>Pražákova 1008/69, 63 00 Brno, ČR</t>
  </si>
  <si>
    <t>25346873</t>
  </si>
  <si>
    <t>športový materiál</t>
  </si>
  <si>
    <t>Zdravotnícky režijný materiál</t>
  </si>
  <si>
    <t>Harrmed Medical</t>
  </si>
  <si>
    <t>sústredenie/ súťaž</t>
  </si>
  <si>
    <t>Zabezpečenie služieb pre športovca R. Hanušovský</t>
  </si>
  <si>
    <t>Športový klub polície - ILYO Taekwondo</t>
  </si>
  <si>
    <t>42250765</t>
  </si>
  <si>
    <t>BPM SPORT, s.r.o.</t>
  </si>
  <si>
    <t>Blažeja Bullu 15/A, 036 08 Martin</t>
  </si>
  <si>
    <t>Stará Spišská cesta 2166/38,                  040 01 Košice</t>
  </si>
  <si>
    <t>ETŠ</t>
  </si>
  <si>
    <t>MaximAlex s.r.o.</t>
  </si>
  <si>
    <t>Dopravná 27, 831 06 Bratislava</t>
  </si>
  <si>
    <t>43835295</t>
  </si>
  <si>
    <t>Prehľad objednávok - september 2026</t>
  </si>
  <si>
    <t>02092026</t>
  </si>
  <si>
    <t>Zabezpečenie služieb pre podujatie BeActive</t>
  </si>
  <si>
    <t>MM AUDIO, s.r.o.</t>
  </si>
  <si>
    <t>Kaplnská 1283/15, 919 43 Cífer</t>
  </si>
  <si>
    <t>52633331</t>
  </si>
  <si>
    <t>04092026</t>
  </si>
  <si>
    <t>Promo predmety</t>
  </si>
  <si>
    <t>Stany a technické zázemie</t>
  </si>
  <si>
    <t>VECO-Mont, s.r.o.</t>
  </si>
  <si>
    <t>Blatná na Ostrove č. 567,                               930 32 Blatná na Ostrove</t>
  </si>
  <si>
    <t>36243159</t>
  </si>
  <si>
    <t>Zabezpečenie služieb pre športovca O. Scheffel</t>
  </si>
  <si>
    <t>Judo club Slávia STU Bratislava</t>
  </si>
  <si>
    <t>Tvarožkova 5, 811 03 Bratislava</t>
  </si>
  <si>
    <t>30869889</t>
  </si>
  <si>
    <t>Materiál na testovanie silových schopností</t>
  </si>
  <si>
    <t>TENDO Sport s.r.o.</t>
  </si>
  <si>
    <t>Zlatovská 2176/22, 911 05 Trenčín</t>
  </si>
  <si>
    <t>51939037</t>
  </si>
  <si>
    <t>08092026</t>
  </si>
  <si>
    <t>S-medics, s.r.o.</t>
  </si>
  <si>
    <t>09092026</t>
  </si>
  <si>
    <t>Materiálne zabezpečenie športovca R. Hanušovský</t>
  </si>
  <si>
    <t>TAEKWONDO CENTRUM s.r.o.</t>
  </si>
  <si>
    <t>36836052</t>
  </si>
  <si>
    <t>Promo materiál</t>
  </si>
  <si>
    <t>ŠPORT PRESS, s.r.o.</t>
  </si>
  <si>
    <t>Francisciho č. 4, 811 08 Bratislava</t>
  </si>
  <si>
    <t>31330789</t>
  </si>
  <si>
    <t>10092026</t>
  </si>
  <si>
    <t>BESTSERVIS SK s.r.o.</t>
  </si>
  <si>
    <t>Nová 466/44, 900 55 Lozorno</t>
  </si>
  <si>
    <t>46649298</t>
  </si>
  <si>
    <t>Zabezpečenie služieb pre športovca N. Trníková</t>
  </si>
  <si>
    <t>Považskobystrický plavecký oddiel</t>
  </si>
  <si>
    <t>SNP 1449/56, 017 01 Považská Bystrica</t>
  </si>
  <si>
    <t>42152160</t>
  </si>
  <si>
    <t>17092026</t>
  </si>
  <si>
    <t>FUNFACE s.r.o.</t>
  </si>
  <si>
    <t>Ružová dolina 16648/8,                               821 09 Bratislava</t>
  </si>
  <si>
    <t>57778167</t>
  </si>
  <si>
    <t>30853923</t>
  </si>
  <si>
    <t>Zabezpečenie služieb pre športovca N. Ostrihoňová</t>
  </si>
  <si>
    <t>Slovenská gymnastická federácia</t>
  </si>
  <si>
    <t>00688321</t>
  </si>
  <si>
    <t>Zabezpečenie služieb pre športovca L. Piliarová</t>
  </si>
  <si>
    <t>7</t>
  </si>
  <si>
    <t>Účasť na súťaži SP Takamatsu JPN v termíne 12.10. - 18.10.2026 pre Árpád Fazekas</t>
  </si>
  <si>
    <t>8</t>
  </si>
  <si>
    <t>Zabezpečenie služieb pre športovca E. Činčurová</t>
  </si>
  <si>
    <t>Slovenský stolnotenisový zväz</t>
  </si>
  <si>
    <t>Černockého 7729/6, 831 53 Bratislava</t>
  </si>
  <si>
    <t>30806836</t>
  </si>
  <si>
    <t>9</t>
  </si>
  <si>
    <t>GURMEN s.r.o.</t>
  </si>
  <si>
    <t>Námestie sv. Mikuláša 1,                                064 01 Stará Ľubovňa</t>
  </si>
  <si>
    <t>44025718</t>
  </si>
  <si>
    <t>10</t>
  </si>
  <si>
    <t>CLASICA, s.r.o.</t>
  </si>
  <si>
    <t>Želeničná 1111/8, 058 01 Poprad</t>
  </si>
  <si>
    <t>45239771</t>
  </si>
  <si>
    <t>11</t>
  </si>
  <si>
    <t>12</t>
  </si>
  <si>
    <t>Režijný materiál - ETŠ</t>
  </si>
  <si>
    <t>23092026</t>
  </si>
  <si>
    <t>Marko SK s.r.o.</t>
  </si>
  <si>
    <t>Topoľčianska 718/84, 949 01 Nitra</t>
  </si>
  <si>
    <t>46991352</t>
  </si>
  <si>
    <t>MURTEL s.r.o.</t>
  </si>
  <si>
    <t>Včelárska 2, 821 05 Bratislava</t>
  </si>
  <si>
    <t>17334977</t>
  </si>
  <si>
    <t>Rádiokomunikačná technológia</t>
  </si>
  <si>
    <t>18092026</t>
  </si>
  <si>
    <t>Kurz - Cerviko-brachiálne dysfunkcie</t>
  </si>
  <si>
    <t>Privilio s.r.o.</t>
  </si>
  <si>
    <t>Stará Spišská cesta 2143/9,                  040 01 Košice</t>
  </si>
  <si>
    <t>50801589</t>
  </si>
  <si>
    <t>25092026</t>
  </si>
  <si>
    <t>Tatry 4 U s.r.o.</t>
  </si>
  <si>
    <t>Palkovičova 3, 821 08 Bratislava</t>
  </si>
  <si>
    <t>46947388</t>
  </si>
  <si>
    <t>15092026</t>
  </si>
  <si>
    <t>RAINSIDE s.r.o.</t>
  </si>
  <si>
    <t>Mlynské Nivy 18890/5,                                   821 09 Bratislava</t>
  </si>
  <si>
    <t>31386946</t>
  </si>
  <si>
    <t>28092026</t>
  </si>
  <si>
    <t>Zdravotnícky spotrebný materiál</t>
  </si>
  <si>
    <t>VOLCANO, s.r.o.</t>
  </si>
  <si>
    <t>Lazovná 69, 974 01 Banská Bystrica</t>
  </si>
  <si>
    <t>36247570</t>
  </si>
  <si>
    <t>30092026</t>
  </si>
  <si>
    <t>seniorský šport</t>
  </si>
  <si>
    <t>Materiálne zabezpečenie podujatí seniorského športu</t>
  </si>
  <si>
    <t>16092026</t>
  </si>
  <si>
    <t>BikeLab, s.r.o.</t>
  </si>
  <si>
    <t>Miletičova 5, 821 08 Bratislava</t>
  </si>
  <si>
    <t>48111333</t>
  </si>
  <si>
    <t>01092026</t>
  </si>
  <si>
    <t>Ročný prístup - Verejná správa SR</t>
  </si>
  <si>
    <t>Poradca podnikateľa, spol. s r.o.</t>
  </si>
  <si>
    <t>Martina Rázusa 23/A, 010 01 Žilina</t>
  </si>
  <si>
    <t>31592503</t>
  </si>
  <si>
    <t>Odborné konzultačné služby 09/2026</t>
  </si>
  <si>
    <t>FMK s.r.o.</t>
  </si>
  <si>
    <t>Černyševského 35, 851 01 Bratislava</t>
  </si>
  <si>
    <t>46960376</t>
  </si>
  <si>
    <t>Zabezpečenie kultúrneho programu</t>
  </si>
  <si>
    <t>OZ DFS Detvanček</t>
  </si>
  <si>
    <t>Štúrová 12, 962 12 Detva</t>
  </si>
  <si>
    <t>37893246</t>
  </si>
  <si>
    <t>Slovenská atletika s.r.o.</t>
  </si>
  <si>
    <t>47818662</t>
  </si>
  <si>
    <t>Balík služieb KONFLIKT CHECK október až december 2026</t>
  </si>
  <si>
    <t>TRANSPAREX, a. s.</t>
  </si>
  <si>
    <t>Kúpeľná 3, 080 01 Prešov</t>
  </si>
  <si>
    <t>51871998</t>
  </si>
  <si>
    <t>Craftex s.r.o.</t>
  </si>
  <si>
    <t>Znievska 3149/40, 851 06 Bratislava</t>
  </si>
  <si>
    <t>53903137</t>
  </si>
  <si>
    <t>Športové tréningové oblečenie</t>
  </si>
  <si>
    <t>Zabezpečenie aktivít BeSchool</t>
  </si>
  <si>
    <t xml:space="preserve">Promo materiál </t>
  </si>
  <si>
    <t>Publikačná činnosť</t>
  </si>
  <si>
    <t>Technické zabezpečenie BeNight</t>
  </si>
  <si>
    <t>Materiálne zabezpečenie NŠC</t>
  </si>
  <si>
    <t>Zabezpečenie aktivít Funzona BeNight</t>
  </si>
  <si>
    <t>Zabezpečenie služieb spojených s inovačným vzdelávaním</t>
  </si>
  <si>
    <t>Technické vybavenie diagnostika Monark</t>
  </si>
  <si>
    <t>Technické vybavenie NŠC</t>
  </si>
  <si>
    <t>Služby pre ETŠ</t>
  </si>
  <si>
    <t>Bezpečnostno-technická kontrola diagnostického prístrojov Inbody 770, Inbody 270</t>
  </si>
  <si>
    <t>Bezpečnostno-technická kontrolam diagnostického prístroja Cosmed Quark CPET</t>
  </si>
  <si>
    <t>07092026</t>
  </si>
  <si>
    <t>Nákup médií</t>
  </si>
  <si>
    <t>SPR media s.r.o.</t>
  </si>
  <si>
    <t>Hrušovská 31, 821 07 Bratislava</t>
  </si>
  <si>
    <t>50049593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</si>
</sst>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3163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sz val="11"/>
      <color theme="1"/>
      <name val="Calibri Light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 Light"/>
      <family val="2"/>
      <charset val="238"/>
      <scheme val="major"/>
    </font>
    <font>
      <sz val="12"/>
      <name val="Calibri Light"/>
      <family val="2"/>
      <charset val="238"/>
      <scheme val="major"/>
    </font>
    <font>
      <sz val="11"/>
      <color rgb="FFFF0000"/>
      <name val="Calibri Light"/>
      <family val="2"/>
      <charset val="238"/>
      <scheme val="major"/>
    </font>
    <font>
      <sz val="11"/>
      <name val="Calibri Light"/>
      <family val="2"/>
      <charset val="238"/>
    </font>
    <font>
      <b/>
      <sz val="12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2">
    <xf numFmtId="0" fontId="0" fillId="0" borderId="0" xfId="0"/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1" fillId="0" borderId="0" xfId="0" applyFont="1"/>
    <xf numFmtId="44" fontId="12" fillId="0" borderId="0" xfId="0" applyNumberFormat="1" applyFont="1" applyAlignment="1">
      <alignment horizontal="center" vertical="center"/>
    </xf>
    <xf numFmtId="44" fontId="16" fillId="0" borderId="0" xfId="0" applyNumberFormat="1" applyFont="1" applyAlignment="1">
      <alignment horizontal="center" vertical="center"/>
    </xf>
    <xf numFmtId="44" fontId="16" fillId="0" borderId="6" xfId="0" applyNumberFormat="1" applyFont="1" applyBorder="1" applyAlignment="1">
      <alignment horizontal="center" vertical="center" wrapText="1"/>
    </xf>
    <xf numFmtId="4" fontId="17" fillId="0" borderId="0" xfId="0" applyNumberFormat="1" applyFont="1" applyAlignment="1">
      <alignment horizontal="right" vertical="center"/>
    </xf>
    <xf numFmtId="49" fontId="17" fillId="0" borderId="6" xfId="0" applyNumberFormat="1" applyFont="1" applyBorder="1" applyAlignment="1">
      <alignment horizontal="right" vertical="center" wrapText="1"/>
    </xf>
    <xf numFmtId="2" fontId="17" fillId="0" borderId="6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49" fontId="8" fillId="0" borderId="0" xfId="0" applyNumberFormat="1" applyFont="1" applyAlignment="1">
      <alignment horizontal="right" vertical="center" wrapText="1"/>
    </xf>
    <xf numFmtId="49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49" fontId="9" fillId="0" borderId="0" xfId="0" applyNumberFormat="1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44" fontId="8" fillId="0" borderId="0" xfId="0" applyNumberFormat="1" applyFont="1" applyAlignment="1">
      <alignment horizontal="right" vertical="center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44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right" vertical="center" wrapText="1"/>
    </xf>
    <xf numFmtId="49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49" fontId="13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13" fillId="0" borderId="0" xfId="0" applyNumberFormat="1" applyFont="1" applyAlignment="1">
      <alignment horizontal="right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44" fontId="13" fillId="0" borderId="0" xfId="0" applyNumberFormat="1" applyFont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 wrapText="1"/>
    </xf>
    <xf numFmtId="14" fontId="12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164" fontId="3" fillId="0" borderId="0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165" fontId="13" fillId="0" borderId="0" xfId="0" applyNumberFormat="1" applyFont="1" applyAlignment="1">
      <alignment horizontal="center" vertical="center" wrapText="1"/>
    </xf>
    <xf numFmtId="7" fontId="3" fillId="0" borderId="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4" fontId="3" fillId="0" borderId="0" xfId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8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4" fontId="8" fillId="2" borderId="1" xfId="0" applyNumberFormat="1" applyFont="1" applyFill="1" applyBorder="1" applyAlignment="1">
      <alignment horizontal="right" vertical="center"/>
    </xf>
    <xf numFmtId="44" fontId="9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49" fontId="9" fillId="2" borderId="10" xfId="0" applyNumberFormat="1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3"/>
  <sheetViews>
    <sheetView tabSelected="1" topLeftCell="A13" zoomScale="85" zoomScaleNormal="85" workbookViewId="0">
      <selection activeCell="A15" sqref="A15"/>
    </sheetView>
  </sheetViews>
  <sheetFormatPr defaultColWidth="9.3046875" defaultRowHeight="15.9" x14ac:dyDescent="0.4"/>
  <cols>
    <col min="1" max="1" width="11.3046875" style="2" customWidth="1"/>
    <col min="2" max="2" width="3.4609375" style="2" customWidth="1"/>
    <col min="3" max="3" width="52.3046875" style="5" customWidth="1"/>
    <col min="4" max="4" width="3" style="5" bestFit="1" customWidth="1"/>
    <col min="5" max="5" width="2.3046875" style="5" bestFit="1" customWidth="1"/>
    <col min="6" max="6" width="4" style="5" bestFit="1" customWidth="1"/>
    <col min="7" max="7" width="5" style="5" bestFit="1" customWidth="1"/>
    <col min="8" max="8" width="12.3046875" style="18" bestFit="1" customWidth="1"/>
    <col min="9" max="9" width="12.69140625" style="23" bestFit="1" customWidth="1"/>
    <col min="10" max="10" width="13.3046875" style="29" bestFit="1" customWidth="1"/>
    <col min="11" max="11" width="9.3046875" style="3"/>
    <col min="12" max="12" width="13.69140625" style="2" customWidth="1"/>
    <col min="13" max="13" width="28" style="18" customWidth="1"/>
    <col min="14" max="14" width="32.69140625" style="18" customWidth="1"/>
    <col min="15" max="15" width="10.3046875" style="2" bestFit="1" customWidth="1"/>
    <col min="16" max="16" width="26.69140625" style="5" customWidth="1"/>
    <col min="17" max="16384" width="9.3046875" style="2"/>
  </cols>
  <sheetData>
    <row r="1" spans="1:16" x14ac:dyDescent="0.4">
      <c r="A1" s="113" t="s">
        <v>55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</row>
    <row r="2" spans="1:16" ht="16.3" thickBot="1" x14ac:dyDescent="0.45">
      <c r="A2" s="3"/>
      <c r="B2" s="4"/>
      <c r="D2" s="6"/>
      <c r="E2" s="7"/>
      <c r="F2" s="8"/>
      <c r="G2" s="8"/>
      <c r="H2" s="9"/>
      <c r="I2" s="24"/>
      <c r="J2" s="26"/>
      <c r="K2" s="1"/>
      <c r="L2" s="10"/>
      <c r="M2" s="11"/>
      <c r="N2" s="11"/>
    </row>
    <row r="3" spans="1:16" s="18" customFormat="1" ht="16.3" thickBot="1" x14ac:dyDescent="0.45">
      <c r="A3" s="114">
        <v>1</v>
      </c>
      <c r="B3" s="115"/>
      <c r="C3" s="12">
        <v>2</v>
      </c>
      <c r="D3" s="116"/>
      <c r="E3" s="117"/>
      <c r="F3" s="117"/>
      <c r="G3" s="117"/>
      <c r="H3" s="13"/>
      <c r="I3" s="25"/>
      <c r="J3" s="27" t="s">
        <v>0</v>
      </c>
      <c r="K3" s="13" t="s">
        <v>1</v>
      </c>
      <c r="L3" s="14">
        <v>5</v>
      </c>
      <c r="M3" s="15" t="s">
        <v>2</v>
      </c>
      <c r="N3" s="16" t="s">
        <v>3</v>
      </c>
      <c r="O3" s="14">
        <v>7</v>
      </c>
      <c r="P3" s="17" t="s">
        <v>4</v>
      </c>
    </row>
    <row r="4" spans="1:16" s="18" customFormat="1" ht="31.75" x14ac:dyDescent="0.4">
      <c r="A4" s="118" t="s">
        <v>5</v>
      </c>
      <c r="B4" s="119"/>
      <c r="C4" s="12" t="s">
        <v>6</v>
      </c>
      <c r="D4" s="116" t="s">
        <v>16</v>
      </c>
      <c r="E4" s="117"/>
      <c r="F4" s="117"/>
      <c r="G4" s="117"/>
      <c r="H4" s="19" t="s">
        <v>7</v>
      </c>
      <c r="I4" s="25" t="s">
        <v>8</v>
      </c>
      <c r="J4" s="28" t="s">
        <v>9</v>
      </c>
      <c r="K4" s="13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1" t="s">
        <v>15</v>
      </c>
    </row>
    <row r="5" spans="1:16" s="93" customFormat="1" ht="43.75" x14ac:dyDescent="0.4">
      <c r="A5" s="86" t="s">
        <v>153</v>
      </c>
      <c r="B5" s="87" t="s">
        <v>18</v>
      </c>
      <c r="C5" s="88" t="s">
        <v>154</v>
      </c>
      <c r="D5" s="97" t="s">
        <v>20</v>
      </c>
      <c r="E5" s="98"/>
      <c r="F5" s="98"/>
      <c r="G5" s="99"/>
      <c r="H5" s="89">
        <v>216</v>
      </c>
      <c r="I5" s="89">
        <f>J5-H5</f>
        <v>49.680000000000007</v>
      </c>
      <c r="J5" s="94">
        <f>H5*1.23</f>
        <v>265.68</v>
      </c>
      <c r="K5" s="90"/>
      <c r="L5" s="91">
        <v>46266</v>
      </c>
      <c r="M5" s="92" t="s">
        <v>155</v>
      </c>
      <c r="N5" s="92" t="s">
        <v>156</v>
      </c>
      <c r="O5" s="90" t="s">
        <v>157</v>
      </c>
      <c r="P5" s="92" t="s">
        <v>17</v>
      </c>
    </row>
    <row r="6" spans="1:16" s="93" customFormat="1" ht="43.75" x14ac:dyDescent="0.4">
      <c r="A6" s="86" t="s">
        <v>153</v>
      </c>
      <c r="B6" s="87" t="s">
        <v>19</v>
      </c>
      <c r="C6" s="88" t="s">
        <v>158</v>
      </c>
      <c r="D6" s="97" t="s">
        <v>20</v>
      </c>
      <c r="E6" s="98"/>
      <c r="F6" s="98"/>
      <c r="G6" s="99"/>
      <c r="H6" s="89">
        <f>J6/1.23</f>
        <v>1138.2113821138212</v>
      </c>
      <c r="I6" s="89">
        <f>J6-H6</f>
        <v>261.78861788617883</v>
      </c>
      <c r="J6" s="94">
        <v>1400</v>
      </c>
      <c r="K6" s="90"/>
      <c r="L6" s="91">
        <v>46266</v>
      </c>
      <c r="M6" s="92" t="s">
        <v>159</v>
      </c>
      <c r="N6" s="92" t="s">
        <v>160</v>
      </c>
      <c r="O6" s="90" t="s">
        <v>161</v>
      </c>
      <c r="P6" s="92" t="s">
        <v>17</v>
      </c>
    </row>
    <row r="7" spans="1:16" s="93" customFormat="1" ht="43.75" x14ac:dyDescent="0.4">
      <c r="A7" s="86" t="s">
        <v>56</v>
      </c>
      <c r="B7" s="87" t="s">
        <v>18</v>
      </c>
      <c r="C7" s="88" t="s">
        <v>57</v>
      </c>
      <c r="D7" s="97" t="s">
        <v>51</v>
      </c>
      <c r="E7" s="98"/>
      <c r="F7" s="98"/>
      <c r="G7" s="99"/>
      <c r="H7" s="89">
        <v>3060</v>
      </c>
      <c r="I7" s="89">
        <f>J7-H7</f>
        <v>703.79999999999973</v>
      </c>
      <c r="J7" s="94">
        <f>H7*1.23</f>
        <v>3763.7999999999997</v>
      </c>
      <c r="K7" s="90"/>
      <c r="L7" s="91">
        <v>46267</v>
      </c>
      <c r="M7" s="92" t="s">
        <v>58</v>
      </c>
      <c r="N7" s="92" t="s">
        <v>59</v>
      </c>
      <c r="O7" s="90" t="s">
        <v>60</v>
      </c>
      <c r="P7" s="92" t="s">
        <v>17</v>
      </c>
    </row>
    <row r="8" spans="1:16" s="93" customFormat="1" ht="43.75" x14ac:dyDescent="0.4">
      <c r="A8" s="86" t="s">
        <v>61</v>
      </c>
      <c r="B8" s="87" t="s">
        <v>18</v>
      </c>
      <c r="C8" s="88" t="s">
        <v>62</v>
      </c>
      <c r="D8" s="97" t="s">
        <v>51</v>
      </c>
      <c r="E8" s="98"/>
      <c r="F8" s="98"/>
      <c r="G8" s="99"/>
      <c r="H8" s="89">
        <v>312.52</v>
      </c>
      <c r="I8" s="89">
        <f t="shared" ref="I8" si="0">J8-H8</f>
        <v>71.879599999999982</v>
      </c>
      <c r="J8" s="95">
        <f>H8*1.23</f>
        <v>384.39959999999996</v>
      </c>
      <c r="K8" s="90"/>
      <c r="L8" s="91">
        <v>46269</v>
      </c>
      <c r="M8" s="92" t="s">
        <v>52</v>
      </c>
      <c r="N8" s="92" t="s">
        <v>53</v>
      </c>
      <c r="O8" s="90" t="s">
        <v>54</v>
      </c>
      <c r="P8" s="92" t="s">
        <v>17</v>
      </c>
    </row>
    <row r="9" spans="1:16" s="93" customFormat="1" ht="45" customHeight="1" x14ac:dyDescent="0.4">
      <c r="A9" s="86" t="s">
        <v>61</v>
      </c>
      <c r="B9" s="87" t="s">
        <v>19</v>
      </c>
      <c r="C9" s="88" t="s">
        <v>63</v>
      </c>
      <c r="D9" s="97" t="s">
        <v>51</v>
      </c>
      <c r="E9" s="98"/>
      <c r="F9" s="98"/>
      <c r="G9" s="99"/>
      <c r="H9" s="89">
        <v>2696</v>
      </c>
      <c r="I9" s="89">
        <f t="shared" ref="I9" si="1">J9-H9</f>
        <v>620.07999999999993</v>
      </c>
      <c r="J9" s="95">
        <f>H9*1.23</f>
        <v>3316.08</v>
      </c>
      <c r="K9" s="90"/>
      <c r="L9" s="91">
        <v>46269</v>
      </c>
      <c r="M9" s="92" t="s">
        <v>64</v>
      </c>
      <c r="N9" s="92" t="s">
        <v>65</v>
      </c>
      <c r="O9" s="90" t="s">
        <v>66</v>
      </c>
      <c r="P9" s="92" t="s">
        <v>17</v>
      </c>
    </row>
    <row r="10" spans="1:16" s="93" customFormat="1" ht="45" customHeight="1" x14ac:dyDescent="0.4">
      <c r="A10" s="86" t="s">
        <v>61</v>
      </c>
      <c r="B10" s="87" t="s">
        <v>0</v>
      </c>
      <c r="C10" s="88" t="s">
        <v>67</v>
      </c>
      <c r="D10" s="97" t="s">
        <v>44</v>
      </c>
      <c r="E10" s="98"/>
      <c r="F10" s="98"/>
      <c r="G10" s="99"/>
      <c r="H10" s="89">
        <v>2705</v>
      </c>
      <c r="I10" s="89">
        <f t="shared" ref="I10" si="2">J10-H10</f>
        <v>0</v>
      </c>
      <c r="J10" s="95">
        <v>2705</v>
      </c>
      <c r="K10" s="90"/>
      <c r="L10" s="91">
        <v>46269</v>
      </c>
      <c r="M10" s="92" t="s">
        <v>68</v>
      </c>
      <c r="N10" s="92" t="s">
        <v>69</v>
      </c>
      <c r="O10" s="90" t="s">
        <v>70</v>
      </c>
      <c r="P10" s="92" t="s">
        <v>17</v>
      </c>
    </row>
    <row r="11" spans="1:16" s="93" customFormat="1" ht="45" customHeight="1" x14ac:dyDescent="0.4">
      <c r="A11" s="86" t="s">
        <v>61</v>
      </c>
      <c r="B11" s="87" t="s">
        <v>1</v>
      </c>
      <c r="C11" s="88" t="s">
        <v>186</v>
      </c>
      <c r="D11" s="97" t="s">
        <v>37</v>
      </c>
      <c r="E11" s="98"/>
      <c r="F11" s="98"/>
      <c r="G11" s="99"/>
      <c r="H11" s="89">
        <v>370</v>
      </c>
      <c r="I11" s="89">
        <f t="shared" ref="I11" si="3">J11-H11</f>
        <v>0</v>
      </c>
      <c r="J11" s="95">
        <v>370</v>
      </c>
      <c r="K11" s="90"/>
      <c r="L11" s="91">
        <v>46269</v>
      </c>
      <c r="M11" s="92" t="s">
        <v>38</v>
      </c>
      <c r="N11" s="92" t="s">
        <v>39</v>
      </c>
      <c r="O11" s="90" t="s">
        <v>40</v>
      </c>
      <c r="P11" s="92" t="s">
        <v>17</v>
      </c>
    </row>
    <row r="12" spans="1:16" s="93" customFormat="1" ht="45" customHeight="1" x14ac:dyDescent="0.4">
      <c r="A12" s="86" t="s">
        <v>61</v>
      </c>
      <c r="B12" s="87" t="s">
        <v>23</v>
      </c>
      <c r="C12" s="88" t="s">
        <v>71</v>
      </c>
      <c r="D12" s="97" t="s">
        <v>21</v>
      </c>
      <c r="E12" s="98"/>
      <c r="F12" s="98"/>
      <c r="G12" s="99"/>
      <c r="H12" s="89">
        <v>164</v>
      </c>
      <c r="I12" s="89">
        <f t="shared" ref="I12" si="4">J12-H12</f>
        <v>37.72</v>
      </c>
      <c r="J12" s="95">
        <f>H12*1.23</f>
        <v>201.72</v>
      </c>
      <c r="K12" s="90"/>
      <c r="L12" s="91">
        <v>46269</v>
      </c>
      <c r="M12" s="92" t="s">
        <v>72</v>
      </c>
      <c r="N12" s="92" t="s">
        <v>73</v>
      </c>
      <c r="O12" s="90" t="s">
        <v>74</v>
      </c>
      <c r="P12" s="92" t="s">
        <v>17</v>
      </c>
    </row>
    <row r="13" spans="1:16" s="93" customFormat="1" ht="45" customHeight="1" x14ac:dyDescent="0.4">
      <c r="A13" s="86" t="s">
        <v>61</v>
      </c>
      <c r="B13" s="87" t="s">
        <v>24</v>
      </c>
      <c r="C13" s="88" t="s">
        <v>162</v>
      </c>
      <c r="D13" s="97" t="s">
        <v>147</v>
      </c>
      <c r="E13" s="120"/>
      <c r="F13" s="120"/>
      <c r="G13" s="121"/>
      <c r="H13" s="89">
        <v>1000</v>
      </c>
      <c r="I13" s="89">
        <v>0</v>
      </c>
      <c r="J13" s="95">
        <v>1000</v>
      </c>
      <c r="K13" s="90"/>
      <c r="L13" s="91">
        <v>46269</v>
      </c>
      <c r="M13" s="92" t="s">
        <v>163</v>
      </c>
      <c r="N13" s="92" t="s">
        <v>164</v>
      </c>
      <c r="O13" s="90" t="s">
        <v>165</v>
      </c>
      <c r="P13" s="92" t="s">
        <v>17</v>
      </c>
    </row>
    <row r="14" spans="1:16" s="93" customFormat="1" ht="45" customHeight="1" x14ac:dyDescent="0.4">
      <c r="A14" s="86" t="s">
        <v>61</v>
      </c>
      <c r="B14" s="87" t="s">
        <v>102</v>
      </c>
      <c r="C14" s="88" t="s">
        <v>176</v>
      </c>
      <c r="D14" s="97" t="s">
        <v>51</v>
      </c>
      <c r="E14" s="120"/>
      <c r="F14" s="120"/>
      <c r="G14" s="121"/>
      <c r="H14" s="89">
        <v>731.71</v>
      </c>
      <c r="I14" s="89">
        <f>J14-H14</f>
        <v>168.28999999999996</v>
      </c>
      <c r="J14" s="95">
        <v>900</v>
      </c>
      <c r="K14" s="90"/>
      <c r="L14" s="91">
        <v>46269</v>
      </c>
      <c r="M14" s="92" t="s">
        <v>166</v>
      </c>
      <c r="N14" s="92" t="s">
        <v>29</v>
      </c>
      <c r="O14" s="90" t="s">
        <v>167</v>
      </c>
      <c r="P14" s="92" t="s">
        <v>17</v>
      </c>
    </row>
    <row r="15" spans="1:16" s="93" customFormat="1" ht="45" customHeight="1" x14ac:dyDescent="0.4">
      <c r="A15" s="86" t="s">
        <v>188</v>
      </c>
      <c r="B15" s="87" t="s">
        <v>18</v>
      </c>
      <c r="C15" s="88" t="s">
        <v>189</v>
      </c>
      <c r="D15" s="97" t="s">
        <v>51</v>
      </c>
      <c r="E15" s="120"/>
      <c r="F15" s="120"/>
      <c r="G15" s="121"/>
      <c r="H15" s="89">
        <v>3856.26</v>
      </c>
      <c r="I15" s="89">
        <f>J15-H15</f>
        <v>886.9398000000001</v>
      </c>
      <c r="J15" s="95">
        <f>H15*1.23</f>
        <v>4743.1998000000003</v>
      </c>
      <c r="K15" s="90"/>
      <c r="L15" s="91">
        <v>46272</v>
      </c>
      <c r="M15" s="92" t="s">
        <v>190</v>
      </c>
      <c r="N15" s="92" t="s">
        <v>191</v>
      </c>
      <c r="O15" s="90" t="s">
        <v>192</v>
      </c>
      <c r="P15" s="92" t="s">
        <v>17</v>
      </c>
    </row>
    <row r="16" spans="1:16" s="93" customFormat="1" ht="45" customHeight="1" x14ac:dyDescent="0.4">
      <c r="A16" s="86" t="s">
        <v>75</v>
      </c>
      <c r="B16" s="87" t="s">
        <v>18</v>
      </c>
      <c r="C16" s="88" t="s">
        <v>187</v>
      </c>
      <c r="D16" s="97" t="s">
        <v>37</v>
      </c>
      <c r="E16" s="98"/>
      <c r="F16" s="98"/>
      <c r="G16" s="99"/>
      <c r="H16" s="89">
        <v>380</v>
      </c>
      <c r="I16" s="89">
        <f t="shared" ref="I16" si="5">J16-H16</f>
        <v>87.399999999999977</v>
      </c>
      <c r="J16" s="95">
        <f>H16*1.23</f>
        <v>467.4</v>
      </c>
      <c r="K16" s="90"/>
      <c r="L16" s="91">
        <v>46273</v>
      </c>
      <c r="M16" s="92" t="s">
        <v>76</v>
      </c>
      <c r="N16" s="92" t="s">
        <v>22</v>
      </c>
      <c r="O16" s="90" t="s">
        <v>25</v>
      </c>
      <c r="P16" s="92" t="s">
        <v>17</v>
      </c>
    </row>
    <row r="17" spans="1:16" s="93" customFormat="1" ht="45" customHeight="1" x14ac:dyDescent="0.4">
      <c r="A17" s="86" t="s">
        <v>77</v>
      </c>
      <c r="B17" s="87" t="s">
        <v>18</v>
      </c>
      <c r="C17" s="88" t="s">
        <v>45</v>
      </c>
      <c r="D17" s="97" t="s">
        <v>44</v>
      </c>
      <c r="E17" s="98"/>
      <c r="F17" s="98"/>
      <c r="G17" s="99"/>
      <c r="H17" s="89">
        <v>856</v>
      </c>
      <c r="I17" s="89">
        <f t="shared" ref="I17" si="6">J17-H17</f>
        <v>0</v>
      </c>
      <c r="J17" s="95">
        <v>856</v>
      </c>
      <c r="K17" s="90"/>
      <c r="L17" s="91">
        <v>46274</v>
      </c>
      <c r="M17" s="92" t="s">
        <v>46</v>
      </c>
      <c r="N17" s="92" t="s">
        <v>50</v>
      </c>
      <c r="O17" s="90" t="s">
        <v>47</v>
      </c>
      <c r="P17" s="92" t="s">
        <v>17</v>
      </c>
    </row>
    <row r="18" spans="1:16" s="93" customFormat="1" ht="43.75" x14ac:dyDescent="0.4">
      <c r="A18" s="86" t="s">
        <v>77</v>
      </c>
      <c r="B18" s="87" t="s">
        <v>19</v>
      </c>
      <c r="C18" s="88" t="s">
        <v>78</v>
      </c>
      <c r="D18" s="97" t="s">
        <v>41</v>
      </c>
      <c r="E18" s="98"/>
      <c r="F18" s="98"/>
      <c r="G18" s="99"/>
      <c r="H18" s="89">
        <v>243.09</v>
      </c>
      <c r="I18" s="89">
        <f>J18-H18</f>
        <v>55.910699999999991</v>
      </c>
      <c r="J18" s="94">
        <f>H18*1.23</f>
        <v>299.00069999999999</v>
      </c>
      <c r="K18" s="90"/>
      <c r="L18" s="91">
        <v>46274</v>
      </c>
      <c r="M18" s="92" t="s">
        <v>79</v>
      </c>
      <c r="N18" s="92" t="s">
        <v>50</v>
      </c>
      <c r="O18" s="90" t="s">
        <v>80</v>
      </c>
      <c r="P18" s="92" t="s">
        <v>17</v>
      </c>
    </row>
    <row r="19" spans="1:16" s="93" customFormat="1" ht="45" customHeight="1" x14ac:dyDescent="0.4">
      <c r="A19" s="86" t="s">
        <v>77</v>
      </c>
      <c r="B19" s="87" t="s">
        <v>0</v>
      </c>
      <c r="C19" s="88" t="s">
        <v>177</v>
      </c>
      <c r="D19" s="97" t="s">
        <v>51</v>
      </c>
      <c r="E19" s="98"/>
      <c r="F19" s="98"/>
      <c r="G19" s="99"/>
      <c r="H19" s="89">
        <v>643.5</v>
      </c>
      <c r="I19" s="89">
        <f t="shared" ref="I19" si="7">J19-H19</f>
        <v>148.005</v>
      </c>
      <c r="J19" s="95">
        <f>H19*1.23</f>
        <v>791.505</v>
      </c>
      <c r="K19" s="90"/>
      <c r="L19" s="91">
        <v>46274</v>
      </c>
      <c r="M19" s="92" t="s">
        <v>52</v>
      </c>
      <c r="N19" s="92" t="s">
        <v>53</v>
      </c>
      <c r="O19" s="96">
        <v>43835295</v>
      </c>
      <c r="P19" s="92" t="s">
        <v>17</v>
      </c>
    </row>
    <row r="20" spans="1:16" s="93" customFormat="1" ht="43.75" x14ac:dyDescent="0.4">
      <c r="A20" s="86" t="s">
        <v>77</v>
      </c>
      <c r="B20" s="87" t="s">
        <v>1</v>
      </c>
      <c r="C20" s="88" t="s">
        <v>81</v>
      </c>
      <c r="D20" s="97" t="s">
        <v>51</v>
      </c>
      <c r="E20" s="98"/>
      <c r="F20" s="98"/>
      <c r="G20" s="99"/>
      <c r="H20" s="89">
        <v>8.4</v>
      </c>
      <c r="I20" s="89">
        <f t="shared" ref="I20" si="8">J20-H20</f>
        <v>1.9320000000000004</v>
      </c>
      <c r="J20" s="94">
        <f>H20*1.23</f>
        <v>10.332000000000001</v>
      </c>
      <c r="K20" s="90"/>
      <c r="L20" s="91">
        <v>46274</v>
      </c>
      <c r="M20" s="92" t="s">
        <v>52</v>
      </c>
      <c r="N20" s="92" t="s">
        <v>53</v>
      </c>
      <c r="O20" s="96">
        <v>43835295</v>
      </c>
      <c r="P20" s="92" t="s">
        <v>17</v>
      </c>
    </row>
    <row r="21" spans="1:16" s="93" customFormat="1" ht="43.75" x14ac:dyDescent="0.4">
      <c r="A21" s="86" t="s">
        <v>77</v>
      </c>
      <c r="B21" s="87" t="s">
        <v>23</v>
      </c>
      <c r="C21" s="88" t="s">
        <v>178</v>
      </c>
      <c r="D21" s="97" t="s">
        <v>20</v>
      </c>
      <c r="E21" s="98"/>
      <c r="F21" s="98"/>
      <c r="G21" s="99"/>
      <c r="H21" s="89">
        <v>500</v>
      </c>
      <c r="I21" s="89">
        <f>J21-H21</f>
        <v>115</v>
      </c>
      <c r="J21" s="94">
        <f>H21*1.23</f>
        <v>615</v>
      </c>
      <c r="K21" s="90"/>
      <c r="L21" s="91">
        <v>46274</v>
      </c>
      <c r="M21" s="92" t="s">
        <v>82</v>
      </c>
      <c r="N21" s="92" t="s">
        <v>83</v>
      </c>
      <c r="O21" s="90" t="s">
        <v>84</v>
      </c>
      <c r="P21" s="92" t="s">
        <v>17</v>
      </c>
    </row>
    <row r="22" spans="1:16" s="93" customFormat="1" ht="43.75" x14ac:dyDescent="0.4">
      <c r="A22" s="86" t="s">
        <v>85</v>
      </c>
      <c r="B22" s="87" t="s">
        <v>18</v>
      </c>
      <c r="C22" s="88" t="s">
        <v>179</v>
      </c>
      <c r="D22" s="97" t="s">
        <v>51</v>
      </c>
      <c r="E22" s="98"/>
      <c r="F22" s="98"/>
      <c r="G22" s="99"/>
      <c r="H22" s="89">
        <v>500</v>
      </c>
      <c r="I22" s="89">
        <f t="shared" ref="I22" si="9">J22-H22</f>
        <v>115</v>
      </c>
      <c r="J22" s="94">
        <f>H22*1.23</f>
        <v>615</v>
      </c>
      <c r="K22" s="90"/>
      <c r="L22" s="91">
        <v>46275</v>
      </c>
      <c r="M22" s="92" t="s">
        <v>86</v>
      </c>
      <c r="N22" s="92" t="s">
        <v>87</v>
      </c>
      <c r="O22" s="90" t="s">
        <v>88</v>
      </c>
      <c r="P22" s="92" t="s">
        <v>17</v>
      </c>
    </row>
    <row r="23" spans="1:16" s="93" customFormat="1" ht="43.75" x14ac:dyDescent="0.4">
      <c r="A23" s="86" t="s">
        <v>85</v>
      </c>
      <c r="B23" s="87" t="s">
        <v>19</v>
      </c>
      <c r="C23" s="88" t="s">
        <v>89</v>
      </c>
      <c r="D23" s="97" t="s">
        <v>44</v>
      </c>
      <c r="E23" s="98"/>
      <c r="F23" s="98"/>
      <c r="G23" s="99"/>
      <c r="H23" s="89">
        <v>1000</v>
      </c>
      <c r="I23" s="89">
        <v>0</v>
      </c>
      <c r="J23" s="94">
        <v>1000</v>
      </c>
      <c r="K23" s="90"/>
      <c r="L23" s="91">
        <v>46275</v>
      </c>
      <c r="M23" s="92" t="s">
        <v>90</v>
      </c>
      <c r="N23" s="92" t="s">
        <v>91</v>
      </c>
      <c r="O23" s="90" t="s">
        <v>92</v>
      </c>
      <c r="P23" s="92" t="s">
        <v>17</v>
      </c>
    </row>
    <row r="24" spans="1:16" s="93" customFormat="1" ht="43.75" x14ac:dyDescent="0.4">
      <c r="A24" s="86" t="s">
        <v>137</v>
      </c>
      <c r="B24" s="87" t="s">
        <v>18</v>
      </c>
      <c r="C24" s="88" t="s">
        <v>180</v>
      </c>
      <c r="D24" s="97" t="s">
        <v>21</v>
      </c>
      <c r="E24" s="98"/>
      <c r="F24" s="98"/>
      <c r="G24" s="99"/>
      <c r="H24" s="89">
        <v>155</v>
      </c>
      <c r="I24" s="89">
        <f>J24-H24</f>
        <v>35.650000000000006</v>
      </c>
      <c r="J24" s="94">
        <f>H24*1.23</f>
        <v>190.65</v>
      </c>
      <c r="K24" s="90"/>
      <c r="L24" s="91">
        <v>46280</v>
      </c>
      <c r="M24" s="92" t="s">
        <v>138</v>
      </c>
      <c r="N24" s="92" t="s">
        <v>139</v>
      </c>
      <c r="O24" s="90" t="s">
        <v>140</v>
      </c>
      <c r="P24" s="92" t="s">
        <v>17</v>
      </c>
    </row>
    <row r="25" spans="1:16" s="93" customFormat="1" ht="43.75" x14ac:dyDescent="0.4">
      <c r="A25" s="86" t="s">
        <v>149</v>
      </c>
      <c r="B25" s="87" t="s">
        <v>18</v>
      </c>
      <c r="C25" s="88" t="s">
        <v>181</v>
      </c>
      <c r="D25" s="97" t="s">
        <v>51</v>
      </c>
      <c r="E25" s="98"/>
      <c r="F25" s="98"/>
      <c r="G25" s="99"/>
      <c r="H25" s="89">
        <v>1200</v>
      </c>
      <c r="I25" s="89">
        <f>J25-H25</f>
        <v>276</v>
      </c>
      <c r="J25" s="94">
        <f>H25*1.23</f>
        <v>1476</v>
      </c>
      <c r="K25" s="90"/>
      <c r="L25" s="91">
        <v>46281</v>
      </c>
      <c r="M25" s="92" t="s">
        <v>150</v>
      </c>
      <c r="N25" s="92" t="s">
        <v>151</v>
      </c>
      <c r="O25" s="90" t="s">
        <v>152</v>
      </c>
      <c r="P25" s="92" t="s">
        <v>17</v>
      </c>
    </row>
    <row r="26" spans="1:16" s="93" customFormat="1" ht="43.75" x14ac:dyDescent="0.4">
      <c r="A26" s="86" t="s">
        <v>93</v>
      </c>
      <c r="B26" s="87" t="s">
        <v>18</v>
      </c>
      <c r="C26" s="88" t="s">
        <v>81</v>
      </c>
      <c r="D26" s="97" t="s">
        <v>51</v>
      </c>
      <c r="E26" s="98"/>
      <c r="F26" s="98"/>
      <c r="G26" s="99"/>
      <c r="H26" s="89">
        <v>1478.25</v>
      </c>
      <c r="I26" s="89">
        <f>J26-H26</f>
        <v>339.99749999999995</v>
      </c>
      <c r="J26" s="94">
        <f>H26*1.23</f>
        <v>1818.2474999999999</v>
      </c>
      <c r="K26" s="90"/>
      <c r="L26" s="91">
        <v>46282</v>
      </c>
      <c r="M26" s="92" t="s">
        <v>52</v>
      </c>
      <c r="N26" s="92" t="s">
        <v>53</v>
      </c>
      <c r="O26" s="90" t="s">
        <v>54</v>
      </c>
      <c r="P26" s="92" t="s">
        <v>17</v>
      </c>
    </row>
    <row r="27" spans="1:16" s="93" customFormat="1" ht="43.85" customHeight="1" x14ac:dyDescent="0.4">
      <c r="A27" s="86" t="s">
        <v>93</v>
      </c>
      <c r="B27" s="87" t="s">
        <v>19</v>
      </c>
      <c r="C27" s="88" t="s">
        <v>181</v>
      </c>
      <c r="D27" s="97" t="s">
        <v>51</v>
      </c>
      <c r="E27" s="98"/>
      <c r="F27" s="98"/>
      <c r="G27" s="99"/>
      <c r="H27" s="89">
        <v>650</v>
      </c>
      <c r="I27" s="89">
        <f>J27-H27</f>
        <v>149.5</v>
      </c>
      <c r="J27" s="94">
        <f>H27*1.23</f>
        <v>799.5</v>
      </c>
      <c r="K27" s="90"/>
      <c r="L27" s="91">
        <v>46282</v>
      </c>
      <c r="M27" s="92" t="s">
        <v>94</v>
      </c>
      <c r="N27" s="92" t="s">
        <v>95</v>
      </c>
      <c r="O27" s="90" t="s">
        <v>96</v>
      </c>
      <c r="P27" s="92" t="s">
        <v>17</v>
      </c>
    </row>
    <row r="28" spans="1:16" s="93" customFormat="1" ht="43.85" customHeight="1" x14ac:dyDescent="0.4">
      <c r="A28" s="86" t="s">
        <v>93</v>
      </c>
      <c r="B28" s="87" t="s">
        <v>0</v>
      </c>
      <c r="C28" s="88" t="s">
        <v>175</v>
      </c>
      <c r="D28" s="97" t="s">
        <v>41</v>
      </c>
      <c r="E28" s="98"/>
      <c r="F28" s="98"/>
      <c r="G28" s="99"/>
      <c r="H28" s="89">
        <f>J28/1.23</f>
        <v>263.79674796747969</v>
      </c>
      <c r="I28" s="89">
        <f t="shared" ref="I28" si="10">J28-H28</f>
        <v>60.673252032520338</v>
      </c>
      <c r="J28" s="94">
        <v>324.47000000000003</v>
      </c>
      <c r="K28" s="90"/>
      <c r="L28" s="91">
        <v>46282</v>
      </c>
      <c r="M28" s="92" t="s">
        <v>48</v>
      </c>
      <c r="N28" s="92" t="s">
        <v>49</v>
      </c>
      <c r="O28" s="90" t="s">
        <v>97</v>
      </c>
      <c r="P28" s="92" t="s">
        <v>17</v>
      </c>
    </row>
    <row r="29" spans="1:16" s="93" customFormat="1" ht="43.75" x14ac:dyDescent="0.4">
      <c r="A29" s="86" t="s">
        <v>93</v>
      </c>
      <c r="B29" s="87" t="s">
        <v>1</v>
      </c>
      <c r="C29" s="88" t="s">
        <v>98</v>
      </c>
      <c r="D29" s="97" t="s">
        <v>44</v>
      </c>
      <c r="E29" s="98"/>
      <c r="F29" s="98"/>
      <c r="G29" s="99"/>
      <c r="H29" s="89">
        <f>J29/1.23</f>
        <v>186.99186991869919</v>
      </c>
      <c r="I29" s="89">
        <f t="shared" ref="I29" si="11">J29-H29</f>
        <v>43.008130081300806</v>
      </c>
      <c r="J29" s="94">
        <v>230</v>
      </c>
      <c r="K29" s="90"/>
      <c r="L29" s="91">
        <v>46282</v>
      </c>
      <c r="M29" s="92" t="s">
        <v>99</v>
      </c>
      <c r="N29" s="92" t="s">
        <v>29</v>
      </c>
      <c r="O29" s="90" t="s">
        <v>100</v>
      </c>
      <c r="P29" s="92" t="s">
        <v>17</v>
      </c>
    </row>
    <row r="30" spans="1:16" s="93" customFormat="1" ht="43.75" x14ac:dyDescent="0.4">
      <c r="A30" s="86" t="s">
        <v>93</v>
      </c>
      <c r="B30" s="87" t="s">
        <v>23</v>
      </c>
      <c r="C30" s="88" t="s">
        <v>98</v>
      </c>
      <c r="D30" s="97" t="s">
        <v>44</v>
      </c>
      <c r="E30" s="98"/>
      <c r="F30" s="98"/>
      <c r="G30" s="99"/>
      <c r="H30" s="89">
        <f>J30/1.23</f>
        <v>821.13821138211381</v>
      </c>
      <c r="I30" s="89">
        <f t="shared" ref="I30" si="12">J30-H30</f>
        <v>188.86178861788619</v>
      </c>
      <c r="J30" s="94">
        <v>1010</v>
      </c>
      <c r="K30" s="90"/>
      <c r="L30" s="91">
        <v>46282</v>
      </c>
      <c r="M30" s="92" t="s">
        <v>99</v>
      </c>
      <c r="N30" s="92" t="s">
        <v>29</v>
      </c>
      <c r="O30" s="90" t="s">
        <v>100</v>
      </c>
      <c r="P30" s="92" t="s">
        <v>17</v>
      </c>
    </row>
    <row r="31" spans="1:16" s="93" customFormat="1" ht="43.75" x14ac:dyDescent="0.4">
      <c r="A31" s="86" t="s">
        <v>93</v>
      </c>
      <c r="B31" s="87" t="s">
        <v>24</v>
      </c>
      <c r="C31" s="88" t="s">
        <v>101</v>
      </c>
      <c r="D31" s="97" t="s">
        <v>44</v>
      </c>
      <c r="E31" s="98"/>
      <c r="F31" s="98"/>
      <c r="G31" s="99"/>
      <c r="H31" s="89">
        <f>J31/1.23</f>
        <v>406.5040650406504</v>
      </c>
      <c r="I31" s="89">
        <f t="shared" ref="I31:I32" si="13">J31-H31</f>
        <v>93.495934959349597</v>
      </c>
      <c r="J31" s="94">
        <v>500</v>
      </c>
      <c r="K31" s="90"/>
      <c r="L31" s="91">
        <v>46282</v>
      </c>
      <c r="M31" s="92" t="s">
        <v>99</v>
      </c>
      <c r="N31" s="92" t="s">
        <v>29</v>
      </c>
      <c r="O31" s="90" t="s">
        <v>100</v>
      </c>
      <c r="P31" s="92" t="s">
        <v>17</v>
      </c>
    </row>
    <row r="32" spans="1:16" s="93" customFormat="1" ht="45" customHeight="1" x14ac:dyDescent="0.4">
      <c r="A32" s="86" t="s">
        <v>93</v>
      </c>
      <c r="B32" s="87" t="s">
        <v>102</v>
      </c>
      <c r="C32" s="88" t="s">
        <v>103</v>
      </c>
      <c r="D32" s="97" t="s">
        <v>44</v>
      </c>
      <c r="E32" s="98"/>
      <c r="F32" s="98"/>
      <c r="G32" s="99"/>
      <c r="H32" s="89">
        <v>1600</v>
      </c>
      <c r="I32" s="89">
        <f t="shared" si="13"/>
        <v>0</v>
      </c>
      <c r="J32" s="94">
        <v>1600</v>
      </c>
      <c r="K32" s="90"/>
      <c r="L32" s="91">
        <v>46282</v>
      </c>
      <c r="M32" s="92" t="s">
        <v>33</v>
      </c>
      <c r="N32" s="92" t="s">
        <v>34</v>
      </c>
      <c r="O32" s="90" t="s">
        <v>36</v>
      </c>
      <c r="P32" s="92" t="s">
        <v>17</v>
      </c>
    </row>
    <row r="33" spans="1:16" s="93" customFormat="1" ht="43.75" x14ac:dyDescent="0.4">
      <c r="A33" s="86" t="s">
        <v>93</v>
      </c>
      <c r="B33" s="87" t="s">
        <v>104</v>
      </c>
      <c r="C33" s="88" t="s">
        <v>105</v>
      </c>
      <c r="D33" s="97" t="s">
        <v>44</v>
      </c>
      <c r="E33" s="98"/>
      <c r="F33" s="98"/>
      <c r="G33" s="99"/>
      <c r="H33" s="89">
        <f>J33/1.23</f>
        <v>524.39024390243901</v>
      </c>
      <c r="I33" s="89">
        <f t="shared" ref="I33" si="14">J33-H33</f>
        <v>120.60975609756099</v>
      </c>
      <c r="J33" s="94">
        <v>645</v>
      </c>
      <c r="K33" s="90"/>
      <c r="L33" s="91">
        <v>46282</v>
      </c>
      <c r="M33" s="92" t="s">
        <v>106</v>
      </c>
      <c r="N33" s="92" t="s">
        <v>107</v>
      </c>
      <c r="O33" s="90" t="s">
        <v>108</v>
      </c>
      <c r="P33" s="92" t="s">
        <v>17</v>
      </c>
    </row>
    <row r="34" spans="1:16" s="93" customFormat="1" ht="43.75" x14ac:dyDescent="0.4">
      <c r="A34" s="86" t="s">
        <v>93</v>
      </c>
      <c r="B34" s="87" t="s">
        <v>109</v>
      </c>
      <c r="C34" s="88" t="s">
        <v>182</v>
      </c>
      <c r="D34" s="97" t="s">
        <v>32</v>
      </c>
      <c r="E34" s="98"/>
      <c r="F34" s="98"/>
      <c r="G34" s="99"/>
      <c r="H34" s="89">
        <f>J34/1.05</f>
        <v>474.28571428571428</v>
      </c>
      <c r="I34" s="89">
        <f t="shared" ref="I34" si="15">J34-H34</f>
        <v>23.714285714285722</v>
      </c>
      <c r="J34" s="94">
        <v>498</v>
      </c>
      <c r="K34" s="90"/>
      <c r="L34" s="91">
        <v>46282</v>
      </c>
      <c r="M34" s="92" t="s">
        <v>110</v>
      </c>
      <c r="N34" s="92" t="s">
        <v>111</v>
      </c>
      <c r="O34" s="90" t="s">
        <v>112</v>
      </c>
      <c r="P34" s="92" t="s">
        <v>17</v>
      </c>
    </row>
    <row r="35" spans="1:16" s="93" customFormat="1" ht="45" customHeight="1" x14ac:dyDescent="0.4">
      <c r="A35" s="86" t="s">
        <v>93</v>
      </c>
      <c r="B35" s="87" t="s">
        <v>113</v>
      </c>
      <c r="C35" s="88" t="s">
        <v>182</v>
      </c>
      <c r="D35" s="97" t="s">
        <v>32</v>
      </c>
      <c r="E35" s="98"/>
      <c r="F35" s="98"/>
      <c r="G35" s="99"/>
      <c r="H35" s="89">
        <f>J35/1.05</f>
        <v>185.71428571428569</v>
      </c>
      <c r="I35" s="89">
        <f t="shared" ref="I35" si="16">J35-H35</f>
        <v>9.285714285714306</v>
      </c>
      <c r="J35" s="94">
        <v>195</v>
      </c>
      <c r="K35" s="90"/>
      <c r="L35" s="91">
        <v>46282</v>
      </c>
      <c r="M35" s="92" t="s">
        <v>114</v>
      </c>
      <c r="N35" s="92" t="s">
        <v>115</v>
      </c>
      <c r="O35" s="90" t="s">
        <v>116</v>
      </c>
      <c r="P35" s="92" t="s">
        <v>17</v>
      </c>
    </row>
    <row r="36" spans="1:16" s="93" customFormat="1" ht="45" customHeight="1" x14ac:dyDescent="0.4">
      <c r="A36" s="86" t="s">
        <v>93</v>
      </c>
      <c r="B36" s="87" t="s">
        <v>117</v>
      </c>
      <c r="C36" s="88" t="s">
        <v>42</v>
      </c>
      <c r="D36" s="97" t="s">
        <v>21</v>
      </c>
      <c r="E36" s="98"/>
      <c r="F36" s="98"/>
      <c r="G36" s="99"/>
      <c r="H36" s="89">
        <f>J36/1.23</f>
        <v>17.073170731707318</v>
      </c>
      <c r="I36" s="89">
        <f t="shared" ref="I36" si="17">J36-H36</f>
        <v>3.926829268292682</v>
      </c>
      <c r="J36" s="95">
        <v>21</v>
      </c>
      <c r="K36" s="90"/>
      <c r="L36" s="91">
        <v>46282</v>
      </c>
      <c r="M36" s="92" t="s">
        <v>43</v>
      </c>
      <c r="N36" s="92" t="s">
        <v>30</v>
      </c>
      <c r="O36" s="90" t="s">
        <v>31</v>
      </c>
      <c r="P36" s="92" t="s">
        <v>17</v>
      </c>
    </row>
    <row r="37" spans="1:16" s="93" customFormat="1" ht="45" customHeight="1" x14ac:dyDescent="0.4">
      <c r="A37" s="86" t="s">
        <v>93</v>
      </c>
      <c r="B37" s="87" t="s">
        <v>118</v>
      </c>
      <c r="C37" s="88" t="s">
        <v>119</v>
      </c>
      <c r="D37" s="97" t="s">
        <v>21</v>
      </c>
      <c r="E37" s="98"/>
      <c r="F37" s="98"/>
      <c r="G37" s="99"/>
      <c r="H37" s="89">
        <v>3937.5</v>
      </c>
      <c r="I37" s="89">
        <f t="shared" ref="I37" si="18">J37-H37</f>
        <v>905.625</v>
      </c>
      <c r="J37" s="95">
        <f>H37*1.23</f>
        <v>4843.125</v>
      </c>
      <c r="K37" s="90"/>
      <c r="L37" s="91">
        <v>46282</v>
      </c>
      <c r="M37" s="92" t="s">
        <v>52</v>
      </c>
      <c r="N37" s="92" t="s">
        <v>53</v>
      </c>
      <c r="O37" s="90" t="s">
        <v>54</v>
      </c>
      <c r="P37" s="92" t="s">
        <v>17</v>
      </c>
    </row>
    <row r="38" spans="1:16" s="93" customFormat="1" ht="45" customHeight="1" x14ac:dyDescent="0.4">
      <c r="A38" s="86" t="s">
        <v>128</v>
      </c>
      <c r="B38" s="87" t="s">
        <v>18</v>
      </c>
      <c r="C38" s="88" t="s">
        <v>129</v>
      </c>
      <c r="D38" s="97" t="s">
        <v>20</v>
      </c>
      <c r="E38" s="120"/>
      <c r="F38" s="120"/>
      <c r="G38" s="121"/>
      <c r="H38" s="89">
        <v>253.66</v>
      </c>
      <c r="I38" s="89">
        <f t="shared" ref="I38" si="19">J38-H38</f>
        <v>58.341800000000006</v>
      </c>
      <c r="J38" s="95">
        <f>H38*1.23</f>
        <v>312.0018</v>
      </c>
      <c r="K38" s="90"/>
      <c r="L38" s="91">
        <v>46283</v>
      </c>
      <c r="M38" s="92" t="s">
        <v>130</v>
      </c>
      <c r="N38" s="92" t="s">
        <v>131</v>
      </c>
      <c r="O38" s="90" t="s">
        <v>132</v>
      </c>
      <c r="P38" s="92" t="s">
        <v>17</v>
      </c>
    </row>
    <row r="39" spans="1:16" s="93" customFormat="1" ht="43.75" x14ac:dyDescent="0.4">
      <c r="A39" s="86" t="s">
        <v>120</v>
      </c>
      <c r="B39" s="87" t="s">
        <v>18</v>
      </c>
      <c r="C39" s="88" t="s">
        <v>67</v>
      </c>
      <c r="D39" s="97" t="s">
        <v>44</v>
      </c>
      <c r="E39" s="98"/>
      <c r="F39" s="98"/>
      <c r="G39" s="99"/>
      <c r="H39" s="89">
        <v>2470</v>
      </c>
      <c r="I39" s="89">
        <f t="shared" ref="I39" si="20">J39-H39</f>
        <v>0</v>
      </c>
      <c r="J39" s="94">
        <v>2470</v>
      </c>
      <c r="K39" s="90"/>
      <c r="L39" s="91">
        <v>46288</v>
      </c>
      <c r="M39" s="92" t="s">
        <v>68</v>
      </c>
      <c r="N39" s="92" t="s">
        <v>69</v>
      </c>
      <c r="O39" s="90" t="s">
        <v>70</v>
      </c>
      <c r="P39" s="92" t="s">
        <v>17</v>
      </c>
    </row>
    <row r="40" spans="1:16" s="93" customFormat="1" ht="45" customHeight="1" x14ac:dyDescent="0.4">
      <c r="A40" s="86" t="s">
        <v>120</v>
      </c>
      <c r="B40" s="87" t="s">
        <v>19</v>
      </c>
      <c r="C40" s="88" t="s">
        <v>183</v>
      </c>
      <c r="D40" s="97" t="s">
        <v>21</v>
      </c>
      <c r="E40" s="120"/>
      <c r="F40" s="120"/>
      <c r="G40" s="121"/>
      <c r="H40" s="89">
        <v>8100</v>
      </c>
      <c r="I40" s="89">
        <f t="shared" ref="I40" si="21">J40-H40</f>
        <v>1863</v>
      </c>
      <c r="J40" s="95">
        <f>H40*1.23</f>
        <v>9963</v>
      </c>
      <c r="K40" s="90"/>
      <c r="L40" s="91">
        <v>46288</v>
      </c>
      <c r="M40" s="92" t="s">
        <v>26</v>
      </c>
      <c r="N40" s="92" t="s">
        <v>27</v>
      </c>
      <c r="O40" s="90" t="s">
        <v>28</v>
      </c>
      <c r="P40" s="92" t="s">
        <v>17</v>
      </c>
    </row>
    <row r="41" spans="1:16" s="93" customFormat="1" ht="43.75" x14ac:dyDescent="0.4">
      <c r="A41" s="86" t="s">
        <v>120</v>
      </c>
      <c r="B41" s="87" t="s">
        <v>0</v>
      </c>
      <c r="C41" s="88" t="s">
        <v>184</v>
      </c>
      <c r="D41" s="97" t="s">
        <v>21</v>
      </c>
      <c r="E41" s="98"/>
      <c r="F41" s="98"/>
      <c r="G41" s="99"/>
      <c r="H41" s="89">
        <f>J41/1.23</f>
        <v>576.42276422764223</v>
      </c>
      <c r="I41" s="89">
        <f t="shared" ref="I41" si="22">J41-H41</f>
        <v>132.57723577235777</v>
      </c>
      <c r="J41" s="94">
        <v>709</v>
      </c>
      <c r="K41" s="90"/>
      <c r="L41" s="91">
        <v>46288</v>
      </c>
      <c r="M41" s="92" t="s">
        <v>121</v>
      </c>
      <c r="N41" s="92" t="s">
        <v>122</v>
      </c>
      <c r="O41" s="90" t="s">
        <v>123</v>
      </c>
      <c r="P41" s="92" t="s">
        <v>17</v>
      </c>
    </row>
    <row r="42" spans="1:16" s="93" customFormat="1" ht="43.75" x14ac:dyDescent="0.4">
      <c r="A42" s="86" t="s">
        <v>120</v>
      </c>
      <c r="B42" s="87" t="s">
        <v>23</v>
      </c>
      <c r="C42" s="88" t="s">
        <v>127</v>
      </c>
      <c r="D42" s="97" t="s">
        <v>51</v>
      </c>
      <c r="E42" s="98"/>
      <c r="F42" s="98"/>
      <c r="G42" s="99"/>
      <c r="H42" s="89">
        <v>62.5</v>
      </c>
      <c r="I42" s="89">
        <f t="shared" ref="I42" si="23">J42-H42</f>
        <v>14.375</v>
      </c>
      <c r="J42" s="94">
        <f>H42*1.23</f>
        <v>76.875</v>
      </c>
      <c r="K42" s="90"/>
      <c r="L42" s="91">
        <v>46288</v>
      </c>
      <c r="M42" s="92" t="s">
        <v>124</v>
      </c>
      <c r="N42" s="92" t="s">
        <v>125</v>
      </c>
      <c r="O42" s="90" t="s">
        <v>126</v>
      </c>
      <c r="P42" s="92" t="s">
        <v>17</v>
      </c>
    </row>
    <row r="43" spans="1:16" s="93" customFormat="1" ht="43.75" x14ac:dyDescent="0.4">
      <c r="A43" s="86" t="s">
        <v>133</v>
      </c>
      <c r="B43" s="87" t="s">
        <v>18</v>
      </c>
      <c r="C43" s="88" t="s">
        <v>35</v>
      </c>
      <c r="D43" s="97" t="s">
        <v>20</v>
      </c>
      <c r="E43" s="98"/>
      <c r="F43" s="98"/>
      <c r="G43" s="99"/>
      <c r="H43" s="89">
        <v>2300</v>
      </c>
      <c r="I43" s="89">
        <f t="shared" ref="I43:I45" si="24">J43-H43</f>
        <v>0</v>
      </c>
      <c r="J43" s="94">
        <v>2300</v>
      </c>
      <c r="K43" s="90"/>
      <c r="L43" s="91">
        <v>46290</v>
      </c>
      <c r="M43" s="92" t="s">
        <v>134</v>
      </c>
      <c r="N43" s="92" t="s">
        <v>135</v>
      </c>
      <c r="O43" s="90" t="s">
        <v>136</v>
      </c>
      <c r="P43" s="92" t="s">
        <v>17</v>
      </c>
    </row>
    <row r="44" spans="1:16" s="93" customFormat="1" ht="43.75" x14ac:dyDescent="0.4">
      <c r="A44" s="86" t="s">
        <v>133</v>
      </c>
      <c r="B44" s="87" t="s">
        <v>19</v>
      </c>
      <c r="C44" s="88" t="s">
        <v>185</v>
      </c>
      <c r="D44" s="97" t="s">
        <v>51</v>
      </c>
      <c r="E44" s="120"/>
      <c r="F44" s="120"/>
      <c r="G44" s="121"/>
      <c r="H44" s="89">
        <f>J44/1.23</f>
        <v>924.92682926829275</v>
      </c>
      <c r="I44" s="89">
        <f>J44-H44</f>
        <v>212.73317073170733</v>
      </c>
      <c r="J44" s="94">
        <v>1137.6600000000001</v>
      </c>
      <c r="K44" s="90"/>
      <c r="L44" s="91">
        <v>46290</v>
      </c>
      <c r="M44" s="92" t="s">
        <v>172</v>
      </c>
      <c r="N44" s="92" t="s">
        <v>173</v>
      </c>
      <c r="O44" s="90" t="s">
        <v>174</v>
      </c>
      <c r="P44" s="92" t="s">
        <v>17</v>
      </c>
    </row>
    <row r="45" spans="1:16" s="93" customFormat="1" ht="43.75" x14ac:dyDescent="0.4">
      <c r="A45" s="86" t="s">
        <v>141</v>
      </c>
      <c r="B45" s="87" t="s">
        <v>18</v>
      </c>
      <c r="C45" s="88" t="s">
        <v>142</v>
      </c>
      <c r="D45" s="97" t="s">
        <v>21</v>
      </c>
      <c r="E45" s="98"/>
      <c r="F45" s="98"/>
      <c r="G45" s="99"/>
      <c r="H45" s="89">
        <f>J45/1.23</f>
        <v>48.780487804878049</v>
      </c>
      <c r="I45" s="89">
        <f t="shared" si="24"/>
        <v>11.219512195121951</v>
      </c>
      <c r="J45" s="94">
        <v>60</v>
      </c>
      <c r="K45" s="90"/>
      <c r="L45" s="91">
        <v>46293</v>
      </c>
      <c r="M45" s="92" t="s">
        <v>143</v>
      </c>
      <c r="N45" s="92" t="s">
        <v>144</v>
      </c>
      <c r="O45" s="90" t="s">
        <v>145</v>
      </c>
      <c r="P45" s="92" t="s">
        <v>17</v>
      </c>
    </row>
    <row r="46" spans="1:16" s="93" customFormat="1" ht="43.75" x14ac:dyDescent="0.4">
      <c r="A46" s="86" t="s">
        <v>146</v>
      </c>
      <c r="B46" s="87" t="s">
        <v>18</v>
      </c>
      <c r="C46" s="88" t="s">
        <v>148</v>
      </c>
      <c r="D46" s="97" t="s">
        <v>147</v>
      </c>
      <c r="E46" s="98"/>
      <c r="F46" s="98"/>
      <c r="G46" s="99"/>
      <c r="H46" s="89">
        <v>871.05</v>
      </c>
      <c r="I46" s="89">
        <f>J46-H46</f>
        <v>200.3415</v>
      </c>
      <c r="J46" s="94">
        <f>H46*1.23</f>
        <v>1071.3915</v>
      </c>
      <c r="K46" s="90"/>
      <c r="L46" s="91">
        <v>46295</v>
      </c>
      <c r="M46" s="92" t="s">
        <v>52</v>
      </c>
      <c r="N46" s="92" t="s">
        <v>53</v>
      </c>
      <c r="O46" s="90" t="s">
        <v>54</v>
      </c>
      <c r="P46" s="92" t="s">
        <v>17</v>
      </c>
    </row>
    <row r="47" spans="1:16" s="93" customFormat="1" ht="43.75" x14ac:dyDescent="0.4">
      <c r="A47" s="86" t="s">
        <v>146</v>
      </c>
      <c r="B47" s="87" t="s">
        <v>19</v>
      </c>
      <c r="C47" s="88" t="s">
        <v>168</v>
      </c>
      <c r="D47" s="97" t="s">
        <v>20</v>
      </c>
      <c r="E47" s="98"/>
      <c r="F47" s="98"/>
      <c r="G47" s="99"/>
      <c r="H47" s="89">
        <v>90</v>
      </c>
      <c r="I47" s="89">
        <f t="shared" ref="I47" si="25">J47-H47</f>
        <v>20.700000000000003</v>
      </c>
      <c r="J47" s="94">
        <f>H47*1.23</f>
        <v>110.7</v>
      </c>
      <c r="K47" s="90"/>
      <c r="L47" s="91">
        <v>46295</v>
      </c>
      <c r="M47" s="92" t="s">
        <v>169</v>
      </c>
      <c r="N47" s="92" t="s">
        <v>170</v>
      </c>
      <c r="O47" s="90" t="s">
        <v>171</v>
      </c>
      <c r="P47" s="92" t="s">
        <v>17</v>
      </c>
    </row>
    <row r="48" spans="1:16" s="18" customFormat="1" x14ac:dyDescent="0.4">
      <c r="A48" s="30"/>
      <c r="B48" s="31"/>
      <c r="C48" s="32"/>
      <c r="D48" s="106"/>
      <c r="E48" s="103"/>
      <c r="F48" s="103"/>
      <c r="G48" s="103"/>
      <c r="H48" s="34"/>
      <c r="I48" s="34"/>
      <c r="J48" s="35"/>
      <c r="K48" s="33"/>
      <c r="L48" s="36"/>
      <c r="M48" s="37"/>
      <c r="N48" s="37"/>
      <c r="O48" s="33"/>
      <c r="P48" s="37"/>
    </row>
    <row r="49" spans="1:16" s="18" customFormat="1" x14ac:dyDescent="0.4">
      <c r="A49" s="30"/>
      <c r="B49" s="31"/>
      <c r="C49" s="32"/>
      <c r="D49" s="106"/>
      <c r="E49" s="103"/>
      <c r="F49" s="103"/>
      <c r="G49" s="103"/>
      <c r="H49" s="34"/>
      <c r="I49" s="34"/>
      <c r="J49" s="35"/>
      <c r="K49" s="33"/>
      <c r="L49" s="36"/>
      <c r="M49" s="37"/>
      <c r="N49" s="37"/>
      <c r="O49" s="33"/>
      <c r="P49" s="37"/>
    </row>
    <row r="50" spans="1:16" s="18" customFormat="1" x14ac:dyDescent="0.4">
      <c r="A50" s="30"/>
      <c r="B50" s="31"/>
      <c r="C50" s="32"/>
      <c r="D50" s="106"/>
      <c r="E50" s="103"/>
      <c r="F50" s="103"/>
      <c r="G50" s="103"/>
      <c r="H50" s="34"/>
      <c r="I50" s="34"/>
      <c r="J50" s="35"/>
      <c r="K50" s="33"/>
      <c r="L50" s="36"/>
      <c r="M50" s="37"/>
      <c r="N50" s="37"/>
      <c r="O50" s="37"/>
      <c r="P50" s="37"/>
    </row>
    <row r="51" spans="1:16" s="18" customFormat="1" x14ac:dyDescent="0.4">
      <c r="A51" s="30"/>
      <c r="B51" s="31"/>
      <c r="C51" s="32"/>
      <c r="D51" s="106"/>
      <c r="E51" s="103"/>
      <c r="F51" s="103"/>
      <c r="G51" s="103"/>
      <c r="H51" s="34"/>
      <c r="I51" s="34"/>
      <c r="J51" s="35"/>
      <c r="K51" s="33"/>
      <c r="L51" s="36"/>
      <c r="M51" s="37"/>
      <c r="N51" s="37"/>
      <c r="O51" s="37"/>
      <c r="P51" s="37"/>
    </row>
    <row r="52" spans="1:16" s="18" customFormat="1" x14ac:dyDescent="0.4">
      <c r="A52" s="30"/>
      <c r="B52" s="31"/>
      <c r="C52" s="32"/>
      <c r="D52" s="106"/>
      <c r="E52" s="103"/>
      <c r="F52" s="103"/>
      <c r="G52" s="103"/>
      <c r="H52" s="34"/>
      <c r="I52" s="34"/>
      <c r="J52" s="35"/>
      <c r="K52" s="33"/>
      <c r="L52" s="36"/>
      <c r="M52" s="37"/>
      <c r="N52" s="37"/>
      <c r="O52" s="33"/>
      <c r="P52" s="37"/>
    </row>
    <row r="53" spans="1:16" s="18" customFormat="1" x14ac:dyDescent="0.4">
      <c r="A53" s="30"/>
      <c r="B53" s="31"/>
      <c r="C53" s="32"/>
      <c r="D53" s="106"/>
      <c r="E53" s="103"/>
      <c r="F53" s="103"/>
      <c r="G53" s="103"/>
      <c r="H53" s="34"/>
      <c r="I53" s="34"/>
      <c r="J53" s="35"/>
      <c r="K53" s="33"/>
      <c r="L53" s="36"/>
      <c r="M53" s="37"/>
      <c r="N53" s="37"/>
      <c r="O53" s="33"/>
      <c r="P53" s="37"/>
    </row>
    <row r="54" spans="1:16" s="18" customFormat="1" x14ac:dyDescent="0.4">
      <c r="A54" s="30"/>
      <c r="B54" s="31"/>
      <c r="C54" s="32"/>
      <c r="D54" s="106"/>
      <c r="E54" s="103"/>
      <c r="F54" s="103"/>
      <c r="G54" s="103"/>
      <c r="H54" s="34"/>
      <c r="I54" s="34"/>
      <c r="J54" s="35"/>
      <c r="K54" s="33"/>
      <c r="L54" s="36"/>
      <c r="M54" s="37"/>
      <c r="N54" s="37"/>
      <c r="O54" s="37"/>
      <c r="P54" s="37"/>
    </row>
    <row r="55" spans="1:16" s="18" customFormat="1" x14ac:dyDescent="0.4">
      <c r="A55" s="30"/>
      <c r="B55" s="31"/>
      <c r="C55" s="32"/>
      <c r="D55" s="106"/>
      <c r="E55" s="103"/>
      <c r="F55" s="103"/>
      <c r="G55" s="103"/>
      <c r="H55" s="34"/>
      <c r="I55" s="34"/>
      <c r="J55" s="35"/>
      <c r="K55" s="33"/>
      <c r="L55" s="36"/>
      <c r="M55" s="37"/>
      <c r="N55" s="37"/>
      <c r="O55" s="37"/>
      <c r="P55" s="37"/>
    </row>
    <row r="56" spans="1:16" s="18" customFormat="1" x14ac:dyDescent="0.4">
      <c r="A56" s="30"/>
      <c r="B56" s="31"/>
      <c r="C56" s="32"/>
      <c r="D56" s="106"/>
      <c r="E56" s="103"/>
      <c r="F56" s="103"/>
      <c r="G56" s="103"/>
      <c r="H56" s="34"/>
      <c r="I56" s="34"/>
      <c r="J56" s="35"/>
      <c r="K56" s="33"/>
      <c r="L56" s="36"/>
      <c r="M56" s="37"/>
      <c r="N56" s="37"/>
      <c r="O56" s="37"/>
      <c r="P56" s="37"/>
    </row>
    <row r="57" spans="1:16" s="18" customFormat="1" ht="45.65" customHeight="1" x14ac:dyDescent="0.4">
      <c r="A57" s="30"/>
      <c r="B57" s="31"/>
      <c r="C57" s="32"/>
      <c r="D57" s="106"/>
      <c r="E57" s="103"/>
      <c r="F57" s="103"/>
      <c r="G57" s="103"/>
      <c r="H57" s="34"/>
      <c r="I57" s="34"/>
      <c r="J57" s="35"/>
      <c r="K57" s="33"/>
      <c r="L57" s="36"/>
      <c r="M57" s="37"/>
      <c r="N57" s="37"/>
      <c r="O57" s="37"/>
      <c r="P57" s="37"/>
    </row>
    <row r="58" spans="1:16" s="18" customFormat="1" x14ac:dyDescent="0.4">
      <c r="A58" s="30"/>
      <c r="B58" s="31"/>
      <c r="C58" s="32"/>
      <c r="D58" s="106"/>
      <c r="E58" s="103"/>
      <c r="F58" s="103"/>
      <c r="G58" s="103"/>
      <c r="H58" s="34"/>
      <c r="I58" s="34"/>
      <c r="J58" s="35"/>
      <c r="K58" s="33"/>
      <c r="L58" s="36"/>
      <c r="M58" s="37"/>
      <c r="N58" s="37"/>
      <c r="O58" s="37"/>
      <c r="P58" s="37"/>
    </row>
    <row r="59" spans="1:16" s="18" customFormat="1" x14ac:dyDescent="0.4">
      <c r="A59" s="30"/>
      <c r="B59" s="31"/>
      <c r="C59" s="32"/>
      <c r="D59" s="106"/>
      <c r="E59" s="103"/>
      <c r="F59" s="103"/>
      <c r="G59" s="103"/>
      <c r="H59" s="34"/>
      <c r="I59" s="34"/>
      <c r="J59" s="35"/>
      <c r="K59" s="33"/>
      <c r="L59" s="36"/>
      <c r="M59" s="37"/>
      <c r="N59" s="37"/>
      <c r="O59" s="37"/>
      <c r="P59" s="37"/>
    </row>
    <row r="60" spans="1:16" s="18" customFormat="1" x14ac:dyDescent="0.4">
      <c r="A60" s="30"/>
      <c r="B60" s="31"/>
      <c r="C60" s="32"/>
      <c r="D60" s="106"/>
      <c r="E60" s="103"/>
      <c r="F60" s="103"/>
      <c r="G60" s="103"/>
      <c r="H60" s="34"/>
      <c r="I60" s="34"/>
      <c r="J60" s="35"/>
      <c r="K60" s="33"/>
      <c r="L60" s="36"/>
      <c r="M60" s="37"/>
      <c r="N60" s="37"/>
      <c r="O60" s="37"/>
      <c r="P60" s="37"/>
    </row>
    <row r="61" spans="1:16" s="18" customFormat="1" x14ac:dyDescent="0.4">
      <c r="A61" s="30"/>
      <c r="B61" s="31"/>
      <c r="C61" s="32"/>
      <c r="D61" s="106"/>
      <c r="E61" s="103"/>
      <c r="F61" s="103"/>
      <c r="G61" s="103"/>
      <c r="H61" s="34"/>
      <c r="I61" s="34"/>
      <c r="J61" s="35"/>
      <c r="K61" s="33"/>
      <c r="L61" s="36"/>
      <c r="M61" s="37"/>
      <c r="N61" s="37"/>
      <c r="O61" s="37"/>
      <c r="P61" s="37"/>
    </row>
    <row r="62" spans="1:16" s="18" customFormat="1" x14ac:dyDescent="0.4">
      <c r="A62" s="30"/>
      <c r="B62" s="31"/>
      <c r="C62" s="32"/>
      <c r="D62" s="106"/>
      <c r="E62" s="103"/>
      <c r="F62" s="103"/>
      <c r="G62" s="103"/>
      <c r="H62" s="34"/>
      <c r="I62" s="34"/>
      <c r="J62" s="35"/>
      <c r="K62" s="33"/>
      <c r="L62" s="36"/>
      <c r="M62" s="37"/>
      <c r="N62" s="37"/>
      <c r="O62" s="37"/>
      <c r="P62" s="37"/>
    </row>
    <row r="63" spans="1:16" s="18" customFormat="1" ht="43.5" customHeight="1" x14ac:dyDescent="0.4">
      <c r="A63" s="30"/>
      <c r="B63" s="31"/>
      <c r="C63" s="32"/>
      <c r="D63" s="106"/>
      <c r="E63" s="103"/>
      <c r="F63" s="103"/>
      <c r="G63" s="103"/>
      <c r="H63" s="34"/>
      <c r="I63" s="34"/>
      <c r="J63" s="35"/>
      <c r="K63" s="33"/>
      <c r="L63" s="36"/>
      <c r="M63" s="37"/>
      <c r="N63" s="37"/>
      <c r="O63" s="33"/>
      <c r="P63" s="37"/>
    </row>
    <row r="64" spans="1:16" s="18" customFormat="1" ht="43.5" customHeight="1" x14ac:dyDescent="0.4">
      <c r="A64" s="30"/>
      <c r="B64" s="31"/>
      <c r="C64" s="32"/>
      <c r="D64" s="106"/>
      <c r="E64" s="103"/>
      <c r="F64" s="103"/>
      <c r="G64" s="103"/>
      <c r="H64" s="34"/>
      <c r="I64" s="34"/>
      <c r="J64" s="35"/>
      <c r="K64" s="33"/>
      <c r="L64" s="36"/>
      <c r="M64" s="37"/>
      <c r="N64" s="37"/>
      <c r="O64" s="33"/>
      <c r="P64" s="37"/>
    </row>
    <row r="65" spans="1:16" s="18" customFormat="1" ht="43.5" customHeight="1" x14ac:dyDescent="0.4">
      <c r="A65" s="30"/>
      <c r="B65" s="31"/>
      <c r="C65" s="32"/>
      <c r="D65" s="106"/>
      <c r="E65" s="103"/>
      <c r="F65" s="103"/>
      <c r="G65" s="103"/>
      <c r="H65" s="34"/>
      <c r="I65" s="34"/>
      <c r="J65" s="35"/>
      <c r="K65" s="33"/>
      <c r="L65" s="36"/>
      <c r="M65" s="37"/>
      <c r="N65" s="37"/>
      <c r="O65" s="33"/>
      <c r="P65" s="37"/>
    </row>
    <row r="66" spans="1:16" s="18" customFormat="1" ht="43.5" customHeight="1" x14ac:dyDescent="0.4">
      <c r="A66" s="30"/>
      <c r="B66" s="31"/>
      <c r="C66" s="32"/>
      <c r="D66" s="106"/>
      <c r="E66" s="103"/>
      <c r="F66" s="103"/>
      <c r="G66" s="103"/>
      <c r="H66" s="34"/>
      <c r="I66" s="34"/>
      <c r="J66" s="35"/>
      <c r="K66" s="33"/>
      <c r="L66" s="36"/>
      <c r="M66" s="37"/>
      <c r="N66" s="37"/>
      <c r="O66" s="33"/>
      <c r="P66" s="37"/>
    </row>
    <row r="67" spans="1:16" s="18" customFormat="1" ht="43.5" customHeight="1" x14ac:dyDescent="0.4">
      <c r="A67" s="30"/>
      <c r="B67" s="31"/>
      <c r="C67" s="32"/>
      <c r="D67" s="106"/>
      <c r="E67" s="103"/>
      <c r="F67" s="103"/>
      <c r="G67" s="103"/>
      <c r="H67" s="34"/>
      <c r="I67" s="34"/>
      <c r="J67" s="35"/>
      <c r="K67" s="33"/>
      <c r="L67" s="36"/>
      <c r="M67" s="37"/>
      <c r="N67" s="37"/>
      <c r="O67" s="33"/>
      <c r="P67" s="37"/>
    </row>
    <row r="68" spans="1:16" s="18" customFormat="1" ht="43.5" customHeight="1" x14ac:dyDescent="0.4">
      <c r="A68" s="30"/>
      <c r="B68" s="31"/>
      <c r="C68" s="32"/>
      <c r="D68" s="106"/>
      <c r="E68" s="103"/>
      <c r="F68" s="103"/>
      <c r="G68" s="103"/>
      <c r="H68" s="34"/>
      <c r="I68" s="34"/>
      <c r="J68" s="35"/>
      <c r="K68" s="33"/>
      <c r="L68" s="36"/>
      <c r="M68" s="37"/>
      <c r="N68" s="37"/>
      <c r="O68" s="33"/>
      <c r="P68" s="37"/>
    </row>
    <row r="69" spans="1:16" s="18" customFormat="1" ht="43.5" customHeight="1" x14ac:dyDescent="0.4">
      <c r="A69" s="30"/>
      <c r="B69" s="31"/>
      <c r="C69" s="32"/>
      <c r="D69" s="106"/>
      <c r="E69" s="103"/>
      <c r="F69" s="103"/>
      <c r="G69" s="103"/>
      <c r="H69" s="34"/>
      <c r="I69" s="34"/>
      <c r="J69" s="35"/>
      <c r="K69" s="33"/>
      <c r="L69" s="36"/>
      <c r="M69" s="37"/>
      <c r="N69" s="37"/>
      <c r="O69" s="33"/>
      <c r="P69" s="37"/>
    </row>
    <row r="70" spans="1:16" s="18" customFormat="1" ht="43.5" customHeight="1" x14ac:dyDescent="0.4">
      <c r="A70" s="30"/>
      <c r="B70" s="31"/>
      <c r="C70" s="32"/>
      <c r="D70" s="106"/>
      <c r="E70" s="103"/>
      <c r="F70" s="103"/>
      <c r="G70" s="103"/>
      <c r="H70" s="34"/>
      <c r="I70" s="34"/>
      <c r="J70" s="35"/>
      <c r="K70" s="33"/>
      <c r="L70" s="36"/>
      <c r="M70" s="37"/>
      <c r="N70" s="37"/>
      <c r="O70" s="33"/>
      <c r="P70" s="37"/>
    </row>
    <row r="71" spans="1:16" s="18" customFormat="1" x14ac:dyDescent="0.4">
      <c r="A71" s="30"/>
      <c r="B71" s="31"/>
      <c r="C71" s="32"/>
      <c r="D71" s="106"/>
      <c r="E71" s="103"/>
      <c r="F71" s="103"/>
      <c r="G71" s="103"/>
      <c r="H71" s="34"/>
      <c r="I71" s="34"/>
      <c r="J71" s="35"/>
      <c r="K71" s="33"/>
      <c r="L71" s="36"/>
      <c r="M71" s="37"/>
      <c r="N71" s="37"/>
      <c r="O71" s="33"/>
      <c r="P71" s="37"/>
    </row>
    <row r="72" spans="1:16" s="18" customFormat="1" x14ac:dyDescent="0.4">
      <c r="A72" s="30"/>
      <c r="B72" s="31"/>
      <c r="C72" s="32"/>
      <c r="D72" s="106"/>
      <c r="E72" s="103"/>
      <c r="F72" s="103"/>
      <c r="G72" s="103"/>
      <c r="H72" s="34"/>
      <c r="I72" s="34"/>
      <c r="J72" s="35"/>
      <c r="K72" s="33"/>
      <c r="L72" s="36"/>
      <c r="M72" s="37"/>
      <c r="N72" s="37"/>
      <c r="O72" s="33"/>
      <c r="P72" s="37"/>
    </row>
    <row r="73" spans="1:16" s="18" customFormat="1" x14ac:dyDescent="0.4">
      <c r="A73" s="30"/>
      <c r="B73" s="31"/>
      <c r="C73" s="32"/>
      <c r="D73" s="106"/>
      <c r="E73" s="103"/>
      <c r="F73" s="103"/>
      <c r="G73" s="103"/>
      <c r="H73" s="34"/>
      <c r="I73" s="34"/>
      <c r="J73" s="35"/>
      <c r="K73" s="33"/>
      <c r="L73" s="36"/>
      <c r="M73" s="37"/>
      <c r="N73" s="37"/>
      <c r="O73" s="33"/>
      <c r="P73" s="37"/>
    </row>
    <row r="74" spans="1:16" s="18" customFormat="1" x14ac:dyDescent="0.4">
      <c r="A74" s="30"/>
      <c r="B74" s="31"/>
      <c r="C74" s="32"/>
      <c r="D74" s="106"/>
      <c r="E74" s="103"/>
      <c r="F74" s="103"/>
      <c r="G74" s="103"/>
      <c r="H74" s="34"/>
      <c r="I74" s="34"/>
      <c r="J74" s="35"/>
      <c r="K74" s="33"/>
      <c r="L74" s="36"/>
      <c r="M74" s="37"/>
      <c r="N74" s="37"/>
      <c r="O74" s="33"/>
      <c r="P74" s="37"/>
    </row>
    <row r="75" spans="1:16" s="18" customFormat="1" x14ac:dyDescent="0.4">
      <c r="A75" s="30"/>
      <c r="B75" s="31"/>
      <c r="C75" s="32"/>
      <c r="D75" s="106"/>
      <c r="E75" s="103"/>
      <c r="F75" s="103"/>
      <c r="G75" s="103"/>
      <c r="H75" s="34"/>
      <c r="I75" s="34"/>
      <c r="J75" s="35"/>
      <c r="K75" s="33"/>
      <c r="L75" s="36"/>
      <c r="M75" s="37"/>
      <c r="N75" s="37"/>
      <c r="O75" s="33"/>
      <c r="P75" s="37"/>
    </row>
    <row r="76" spans="1:16" s="18" customFormat="1" x14ac:dyDescent="0.4">
      <c r="A76" s="30"/>
      <c r="B76" s="31"/>
      <c r="C76" s="32"/>
      <c r="D76" s="106"/>
      <c r="E76" s="103"/>
      <c r="F76" s="103"/>
      <c r="G76" s="103"/>
      <c r="H76" s="34"/>
      <c r="I76" s="34"/>
      <c r="J76" s="35"/>
      <c r="K76" s="33"/>
      <c r="L76" s="36"/>
      <c r="M76" s="37"/>
      <c r="N76" s="37"/>
      <c r="O76" s="33"/>
      <c r="P76" s="37"/>
    </row>
    <row r="77" spans="1:16" s="18" customFormat="1" x14ac:dyDescent="0.4">
      <c r="A77" s="30"/>
      <c r="B77" s="31"/>
      <c r="C77" s="32"/>
      <c r="D77" s="106"/>
      <c r="E77" s="103"/>
      <c r="F77" s="103"/>
      <c r="G77" s="103"/>
      <c r="H77" s="34"/>
      <c r="I77" s="34"/>
      <c r="J77" s="35"/>
      <c r="K77" s="33"/>
      <c r="L77" s="36"/>
      <c r="M77" s="37"/>
      <c r="N77" s="37"/>
      <c r="O77" s="33"/>
      <c r="P77" s="37"/>
    </row>
    <row r="78" spans="1:16" s="18" customFormat="1" x14ac:dyDescent="0.4">
      <c r="A78" s="30"/>
      <c r="B78" s="31"/>
      <c r="C78" s="32"/>
      <c r="D78" s="106"/>
      <c r="E78" s="103"/>
      <c r="F78" s="103"/>
      <c r="G78" s="103"/>
      <c r="H78" s="34"/>
      <c r="I78" s="34"/>
      <c r="J78" s="35"/>
      <c r="K78" s="33"/>
      <c r="L78" s="36"/>
      <c r="M78" s="37"/>
      <c r="N78" s="37"/>
      <c r="O78" s="33"/>
      <c r="P78" s="37"/>
    </row>
    <row r="79" spans="1:16" s="18" customFormat="1" x14ac:dyDescent="0.4">
      <c r="A79" s="30"/>
      <c r="B79" s="31"/>
      <c r="C79" s="32"/>
      <c r="D79" s="106"/>
      <c r="E79" s="103"/>
      <c r="F79" s="103"/>
      <c r="G79" s="103"/>
      <c r="H79" s="34"/>
      <c r="I79" s="34"/>
      <c r="J79" s="35"/>
      <c r="K79" s="33"/>
      <c r="L79" s="36"/>
      <c r="M79" s="37"/>
      <c r="N79" s="37"/>
      <c r="O79" s="33"/>
      <c r="P79" s="37"/>
    </row>
    <row r="80" spans="1:16" s="18" customFormat="1" x14ac:dyDescent="0.4">
      <c r="A80" s="30"/>
      <c r="B80" s="31"/>
      <c r="C80" s="32"/>
      <c r="D80" s="106"/>
      <c r="E80" s="103"/>
      <c r="F80" s="103"/>
      <c r="G80" s="103"/>
      <c r="H80" s="34"/>
      <c r="I80" s="38"/>
      <c r="J80" s="39"/>
      <c r="K80" s="33"/>
      <c r="L80" s="36"/>
      <c r="M80" s="37"/>
      <c r="N80" s="37"/>
      <c r="O80" s="37"/>
      <c r="P80" s="37"/>
    </row>
    <row r="81" spans="1:16" s="18" customFormat="1" x14ac:dyDescent="0.4">
      <c r="A81" s="30"/>
      <c r="B81" s="31"/>
      <c r="C81" s="32"/>
      <c r="D81" s="106"/>
      <c r="E81" s="103"/>
      <c r="F81" s="103"/>
      <c r="G81" s="103"/>
      <c r="H81" s="34"/>
      <c r="I81" s="38"/>
      <c r="J81" s="39"/>
      <c r="K81" s="33"/>
      <c r="L81" s="36"/>
      <c r="M81" s="37"/>
      <c r="N81" s="37"/>
      <c r="O81" s="37"/>
      <c r="P81" s="37"/>
    </row>
    <row r="82" spans="1:16" s="40" customFormat="1" ht="14.6" x14ac:dyDescent="0.4">
      <c r="A82" s="30"/>
      <c r="B82" s="31"/>
      <c r="C82" s="32"/>
      <c r="D82" s="106"/>
      <c r="E82" s="103"/>
      <c r="F82" s="103"/>
      <c r="G82" s="103"/>
      <c r="H82" s="34"/>
      <c r="I82" s="34"/>
      <c r="J82" s="35"/>
      <c r="K82" s="33"/>
      <c r="L82" s="36"/>
      <c r="M82" s="37"/>
      <c r="N82" s="37"/>
      <c r="O82" s="37"/>
      <c r="P82" s="37"/>
    </row>
    <row r="83" spans="1:16" s="40" customFormat="1" ht="14.6" x14ac:dyDescent="0.4">
      <c r="A83" s="30"/>
      <c r="B83" s="31"/>
      <c r="C83" s="32"/>
      <c r="D83" s="106"/>
      <c r="E83" s="103"/>
      <c r="F83" s="103"/>
      <c r="G83" s="103"/>
      <c r="H83" s="34"/>
      <c r="I83" s="34"/>
      <c r="J83" s="35"/>
      <c r="K83" s="33"/>
      <c r="L83" s="36"/>
      <c r="M83" s="37"/>
      <c r="N83" s="37"/>
      <c r="O83" s="37"/>
      <c r="P83" s="37"/>
    </row>
    <row r="84" spans="1:16" s="40" customFormat="1" ht="14.6" x14ac:dyDescent="0.4">
      <c r="A84" s="30"/>
      <c r="B84" s="31"/>
      <c r="C84" s="32"/>
      <c r="D84" s="106"/>
      <c r="E84" s="103"/>
      <c r="F84" s="103"/>
      <c r="G84" s="103"/>
      <c r="H84" s="34"/>
      <c r="I84" s="34"/>
      <c r="J84" s="35"/>
      <c r="K84" s="33"/>
      <c r="L84" s="36"/>
      <c r="M84" s="37"/>
      <c r="N84" s="37"/>
      <c r="O84" s="33"/>
      <c r="P84" s="37"/>
    </row>
    <row r="85" spans="1:16" s="40" customFormat="1" ht="14.6" x14ac:dyDescent="0.4">
      <c r="A85" s="30"/>
      <c r="B85" s="31"/>
      <c r="C85" s="32"/>
      <c r="D85" s="106"/>
      <c r="E85" s="103"/>
      <c r="F85" s="103"/>
      <c r="G85" s="103"/>
      <c r="H85" s="34"/>
      <c r="I85" s="34"/>
      <c r="J85" s="35"/>
      <c r="K85" s="33"/>
      <c r="L85" s="36"/>
      <c r="M85" s="37"/>
      <c r="N85" s="37"/>
      <c r="O85" s="37"/>
      <c r="P85" s="37"/>
    </row>
    <row r="86" spans="1:16" s="40" customFormat="1" ht="14.6" x14ac:dyDescent="0.4">
      <c r="A86" s="30"/>
      <c r="B86" s="31"/>
      <c r="C86" s="32"/>
      <c r="D86" s="106"/>
      <c r="E86" s="103"/>
      <c r="F86" s="103"/>
      <c r="G86" s="103"/>
      <c r="H86" s="34"/>
      <c r="I86" s="34"/>
      <c r="J86" s="35"/>
      <c r="K86" s="33"/>
      <c r="L86" s="36"/>
      <c r="M86" s="37"/>
      <c r="N86" s="37"/>
      <c r="O86" s="37"/>
      <c r="P86" s="37"/>
    </row>
    <row r="87" spans="1:16" s="40" customFormat="1" ht="14.6" x14ac:dyDescent="0.4">
      <c r="A87" s="30"/>
      <c r="B87" s="31"/>
      <c r="C87" s="32"/>
      <c r="D87" s="106"/>
      <c r="E87" s="103"/>
      <c r="F87" s="103"/>
      <c r="G87" s="103"/>
      <c r="H87" s="34"/>
      <c r="I87" s="34"/>
      <c r="J87" s="35"/>
      <c r="K87" s="33"/>
      <c r="L87" s="36"/>
      <c r="M87" s="37"/>
      <c r="N87" s="37"/>
      <c r="O87" s="37"/>
      <c r="P87" s="37"/>
    </row>
    <row r="88" spans="1:16" s="40" customFormat="1" ht="43.5" customHeight="1" x14ac:dyDescent="0.4">
      <c r="A88" s="30"/>
      <c r="B88" s="31"/>
      <c r="C88" s="32"/>
      <c r="D88" s="106"/>
      <c r="E88" s="102"/>
      <c r="F88" s="102"/>
      <c r="G88" s="102"/>
      <c r="H88" s="34"/>
      <c r="I88" s="34"/>
      <c r="J88" s="35"/>
      <c r="K88" s="33"/>
      <c r="L88" s="36"/>
      <c r="M88" s="37"/>
      <c r="N88" s="37"/>
      <c r="O88" s="37"/>
      <c r="P88" s="37"/>
    </row>
    <row r="89" spans="1:16" s="40" customFormat="1" ht="14.6" x14ac:dyDescent="0.4">
      <c r="A89" s="30"/>
      <c r="B89" s="31"/>
      <c r="C89" s="32"/>
      <c r="D89" s="112"/>
      <c r="E89" s="108"/>
      <c r="F89" s="108"/>
      <c r="G89" s="108"/>
      <c r="H89" s="34"/>
      <c r="I89" s="34"/>
      <c r="J89" s="35"/>
      <c r="K89" s="33"/>
      <c r="L89" s="36"/>
      <c r="M89" s="37"/>
      <c r="N89" s="37"/>
      <c r="O89" s="37"/>
      <c r="P89" s="37"/>
    </row>
    <row r="90" spans="1:16" s="40" customFormat="1" ht="14.6" x14ac:dyDescent="0.4">
      <c r="A90" s="30"/>
      <c r="B90" s="31"/>
      <c r="C90" s="32"/>
      <c r="D90" s="101"/>
      <c r="E90" s="102"/>
      <c r="F90" s="102"/>
      <c r="G90" s="102"/>
      <c r="H90" s="34"/>
      <c r="I90" s="34"/>
      <c r="J90" s="35"/>
      <c r="K90" s="42"/>
      <c r="L90" s="36"/>
      <c r="M90" s="37"/>
      <c r="N90" s="37"/>
      <c r="O90" s="33"/>
      <c r="P90" s="37"/>
    </row>
    <row r="91" spans="1:16" s="40" customFormat="1" ht="14.6" x14ac:dyDescent="0.4">
      <c r="A91" s="30"/>
      <c r="B91" s="31"/>
      <c r="C91" s="32"/>
      <c r="D91" s="101"/>
      <c r="E91" s="103"/>
      <c r="F91" s="103"/>
      <c r="G91" s="103"/>
      <c r="H91" s="34"/>
      <c r="I91" s="34"/>
      <c r="J91" s="35"/>
      <c r="K91" s="42"/>
      <c r="L91" s="36"/>
      <c r="M91" s="37"/>
      <c r="N91" s="37"/>
      <c r="O91" s="33"/>
      <c r="P91" s="37"/>
    </row>
    <row r="92" spans="1:16" s="40" customFormat="1" ht="14.6" x14ac:dyDescent="0.4">
      <c r="A92" s="30"/>
      <c r="C92" s="43"/>
      <c r="D92" s="101"/>
      <c r="E92" s="103"/>
      <c r="F92" s="103"/>
      <c r="G92" s="103"/>
      <c r="H92" s="34"/>
      <c r="I92" s="34"/>
      <c r="J92" s="35"/>
      <c r="K92" s="42"/>
      <c r="L92" s="36"/>
      <c r="M92" s="37"/>
      <c r="N92" s="37"/>
      <c r="O92" s="33"/>
      <c r="P92" s="37"/>
    </row>
    <row r="93" spans="1:16" s="40" customFormat="1" ht="14.6" x14ac:dyDescent="0.4">
      <c r="A93" s="30"/>
      <c r="B93" s="31"/>
      <c r="C93" s="43"/>
      <c r="D93" s="101"/>
      <c r="E93" s="103"/>
      <c r="F93" s="103"/>
      <c r="G93" s="103"/>
      <c r="H93" s="34"/>
      <c r="I93" s="34"/>
      <c r="J93" s="35"/>
      <c r="K93" s="33"/>
      <c r="L93" s="36"/>
      <c r="M93" s="37"/>
      <c r="N93" s="37"/>
      <c r="O93" s="33"/>
      <c r="P93" s="37"/>
    </row>
    <row r="94" spans="1:16" s="40" customFormat="1" ht="14.6" x14ac:dyDescent="0.4">
      <c r="A94" s="30"/>
      <c r="B94" s="31"/>
      <c r="C94" s="32"/>
      <c r="D94" s="101"/>
      <c r="E94" s="103"/>
      <c r="F94" s="103"/>
      <c r="G94" s="103"/>
      <c r="H94" s="34"/>
      <c r="I94" s="34"/>
      <c r="J94" s="35"/>
      <c r="K94" s="33"/>
      <c r="L94" s="36"/>
      <c r="M94" s="37"/>
      <c r="N94" s="37"/>
      <c r="O94" s="33"/>
      <c r="P94" s="37"/>
    </row>
    <row r="95" spans="1:16" s="40" customFormat="1" ht="14.6" x14ac:dyDescent="0.4">
      <c r="A95" s="30"/>
      <c r="B95" s="31"/>
      <c r="C95" s="32"/>
      <c r="D95" s="107"/>
      <c r="E95" s="108"/>
      <c r="F95" s="108"/>
      <c r="G95" s="108"/>
      <c r="H95" s="34"/>
      <c r="I95" s="34"/>
      <c r="J95" s="35"/>
      <c r="K95" s="33"/>
      <c r="L95" s="36"/>
      <c r="M95" s="37"/>
      <c r="N95" s="37"/>
      <c r="O95" s="33"/>
      <c r="P95" s="37"/>
    </row>
    <row r="96" spans="1:16" s="40" customFormat="1" ht="14.6" x14ac:dyDescent="0.4">
      <c r="A96" s="30"/>
      <c r="B96" s="31"/>
      <c r="C96" s="32"/>
      <c r="D96" s="101"/>
      <c r="E96" s="102"/>
      <c r="F96" s="102"/>
      <c r="G96" s="102"/>
      <c r="H96" s="34"/>
      <c r="I96" s="34"/>
      <c r="J96" s="35"/>
      <c r="K96" s="33"/>
      <c r="L96" s="36"/>
      <c r="M96" s="37"/>
      <c r="N96" s="37"/>
      <c r="O96" s="33"/>
      <c r="P96" s="37"/>
    </row>
    <row r="97" spans="1:16" s="40" customFormat="1" ht="45.65" customHeight="1" x14ac:dyDescent="0.4">
      <c r="A97" s="30"/>
      <c r="B97" s="31"/>
      <c r="C97" s="32"/>
      <c r="D97" s="101"/>
      <c r="E97" s="103"/>
      <c r="F97" s="103"/>
      <c r="G97" s="103"/>
      <c r="H97" s="34"/>
      <c r="I97" s="34"/>
      <c r="J97" s="35"/>
      <c r="K97" s="33"/>
      <c r="L97" s="36"/>
      <c r="M97" s="37"/>
      <c r="N97" s="37"/>
      <c r="O97" s="33"/>
      <c r="P97" s="37"/>
    </row>
    <row r="98" spans="1:16" s="40" customFormat="1" ht="45.65" customHeight="1" x14ac:dyDescent="0.4">
      <c r="A98" s="30"/>
      <c r="B98" s="31"/>
      <c r="C98" s="32"/>
      <c r="D98" s="101"/>
      <c r="E98" s="103"/>
      <c r="F98" s="103"/>
      <c r="G98" s="103"/>
      <c r="H98" s="34"/>
      <c r="I98" s="34"/>
      <c r="J98" s="35"/>
      <c r="K98" s="33"/>
      <c r="L98" s="36"/>
      <c r="M98" s="37"/>
      <c r="N98" s="37"/>
      <c r="O98" s="33"/>
      <c r="P98" s="37"/>
    </row>
    <row r="99" spans="1:16" s="40" customFormat="1" ht="45.65" customHeight="1" x14ac:dyDescent="0.4">
      <c r="A99" s="30"/>
      <c r="B99" s="31"/>
      <c r="C99" s="32"/>
      <c r="D99" s="101"/>
      <c r="E99" s="103"/>
      <c r="F99" s="103"/>
      <c r="G99" s="103"/>
      <c r="H99" s="34"/>
      <c r="I99" s="34"/>
      <c r="J99" s="35"/>
      <c r="K99" s="33"/>
      <c r="L99" s="36"/>
      <c r="M99" s="37"/>
      <c r="N99" s="37"/>
      <c r="O99" s="33"/>
      <c r="P99" s="37"/>
    </row>
    <row r="100" spans="1:16" s="40" customFormat="1" ht="45.65" customHeight="1" x14ac:dyDescent="0.4">
      <c r="A100" s="30"/>
      <c r="B100" s="31"/>
      <c r="C100" s="44"/>
      <c r="D100" s="101"/>
      <c r="E100" s="102"/>
      <c r="F100" s="102"/>
      <c r="G100" s="102"/>
      <c r="H100" s="45"/>
      <c r="I100" s="34"/>
      <c r="J100" s="35"/>
      <c r="K100" s="33"/>
      <c r="L100" s="36"/>
      <c r="O100" s="33"/>
      <c r="P100" s="37"/>
    </row>
    <row r="101" spans="1:16" s="40" customFormat="1" ht="45.65" customHeight="1" x14ac:dyDescent="0.4">
      <c r="A101" s="30"/>
      <c r="B101" s="31"/>
      <c r="C101" s="44"/>
      <c r="D101" s="101"/>
      <c r="E101" s="103"/>
      <c r="F101" s="103"/>
      <c r="G101" s="103"/>
      <c r="H101" s="45"/>
      <c r="I101" s="34"/>
      <c r="J101" s="35"/>
      <c r="K101" s="33"/>
      <c r="L101" s="36"/>
      <c r="O101" s="33"/>
      <c r="P101" s="37"/>
    </row>
    <row r="102" spans="1:16" s="40" customFormat="1" ht="45.65" customHeight="1" x14ac:dyDescent="0.4">
      <c r="A102" s="30"/>
      <c r="B102" s="31"/>
      <c r="C102" s="44"/>
      <c r="D102" s="101"/>
      <c r="E102" s="103"/>
      <c r="F102" s="103"/>
      <c r="G102" s="103"/>
      <c r="H102" s="45"/>
      <c r="I102" s="34"/>
      <c r="J102" s="35"/>
      <c r="K102" s="33"/>
      <c r="L102" s="36"/>
      <c r="M102" s="41"/>
      <c r="O102" s="33"/>
      <c r="P102" s="37"/>
    </row>
    <row r="103" spans="1:16" s="40" customFormat="1" ht="45.65" customHeight="1" x14ac:dyDescent="0.4">
      <c r="A103" s="30"/>
      <c r="B103" s="31"/>
      <c r="C103" s="44"/>
      <c r="D103" s="101"/>
      <c r="E103" s="102"/>
      <c r="F103" s="102"/>
      <c r="G103" s="102"/>
      <c r="H103" s="45"/>
      <c r="I103" s="34"/>
      <c r="J103" s="35"/>
      <c r="K103" s="33"/>
      <c r="L103" s="36"/>
      <c r="M103" s="41"/>
      <c r="N103" s="41"/>
      <c r="O103" s="46"/>
      <c r="P103" s="37"/>
    </row>
    <row r="104" spans="1:16" s="40" customFormat="1" ht="45.65" customHeight="1" x14ac:dyDescent="0.4">
      <c r="A104" s="30"/>
      <c r="B104" s="31"/>
      <c r="C104" s="44"/>
      <c r="D104" s="101"/>
      <c r="E104" s="103"/>
      <c r="F104" s="103"/>
      <c r="G104" s="103"/>
      <c r="H104" s="45"/>
      <c r="I104" s="34"/>
      <c r="J104" s="35"/>
      <c r="K104" s="33"/>
      <c r="L104" s="36"/>
      <c r="M104" s="41"/>
      <c r="N104" s="41"/>
      <c r="O104" s="46"/>
      <c r="P104" s="37"/>
    </row>
    <row r="105" spans="1:16" s="40" customFormat="1" ht="45.65" customHeight="1" x14ac:dyDescent="0.4">
      <c r="A105" s="30"/>
      <c r="B105" s="31"/>
      <c r="C105" s="44"/>
      <c r="D105" s="101"/>
      <c r="E105" s="102"/>
      <c r="F105" s="102"/>
      <c r="G105" s="102"/>
      <c r="H105" s="45"/>
      <c r="I105" s="34"/>
      <c r="J105" s="35"/>
      <c r="K105" s="33"/>
      <c r="L105" s="36"/>
      <c r="N105" s="41"/>
      <c r="O105" s="46"/>
      <c r="P105" s="37"/>
    </row>
    <row r="106" spans="1:16" s="40" customFormat="1" ht="45.65" customHeight="1" x14ac:dyDescent="0.4">
      <c r="A106" s="30"/>
      <c r="B106" s="31"/>
      <c r="C106" s="44"/>
      <c r="D106" s="101"/>
      <c r="E106" s="103"/>
      <c r="F106" s="103"/>
      <c r="G106" s="103"/>
      <c r="H106" s="45"/>
      <c r="I106" s="45"/>
      <c r="J106" s="35"/>
      <c r="K106" s="33"/>
      <c r="L106" s="36"/>
      <c r="N106" s="41"/>
      <c r="O106" s="46"/>
      <c r="P106" s="37"/>
    </row>
    <row r="107" spans="1:16" s="54" customFormat="1" ht="45.65" customHeight="1" x14ac:dyDescent="0.4">
      <c r="A107" s="47"/>
      <c r="B107" s="48"/>
      <c r="C107" s="49"/>
      <c r="D107" s="110"/>
      <c r="E107" s="102"/>
      <c r="F107" s="102"/>
      <c r="G107" s="102"/>
      <c r="H107" s="23"/>
      <c r="I107" s="23"/>
      <c r="J107" s="35"/>
      <c r="K107" s="50"/>
      <c r="L107" s="36"/>
      <c r="M107" s="51"/>
      <c r="N107" s="51"/>
      <c r="O107" s="52"/>
      <c r="P107" s="53"/>
    </row>
    <row r="108" spans="1:16" s="61" customFormat="1" x14ac:dyDescent="0.4">
      <c r="A108" s="55"/>
      <c r="B108" s="56"/>
      <c r="C108" s="57"/>
      <c r="D108" s="109"/>
      <c r="E108" s="109"/>
      <c r="F108" s="109"/>
      <c r="G108" s="109"/>
      <c r="H108" s="58"/>
      <c r="I108" s="23"/>
      <c r="J108" s="35"/>
      <c r="K108" s="59"/>
      <c r="L108" s="60"/>
      <c r="M108" s="53"/>
      <c r="N108" s="53"/>
      <c r="O108" s="59"/>
      <c r="P108" s="53"/>
    </row>
    <row r="109" spans="1:16" s="54" customFormat="1" x14ac:dyDescent="0.4">
      <c r="A109" s="55"/>
      <c r="B109" s="62"/>
      <c r="C109" s="63"/>
      <c r="D109" s="111"/>
      <c r="E109" s="102"/>
      <c r="F109" s="102"/>
      <c r="G109" s="102"/>
      <c r="H109" s="23"/>
      <c r="I109" s="23"/>
      <c r="J109" s="35"/>
      <c r="K109" s="52"/>
      <c r="L109" s="60"/>
      <c r="O109" s="52"/>
      <c r="P109" s="53"/>
    </row>
    <row r="110" spans="1:16" s="54" customFormat="1" x14ac:dyDescent="0.4">
      <c r="A110" s="55"/>
      <c r="B110" s="62"/>
      <c r="C110" s="63"/>
      <c r="D110" s="110"/>
      <c r="E110" s="102"/>
      <c r="F110" s="102"/>
      <c r="G110" s="102"/>
      <c r="H110" s="23"/>
      <c r="I110" s="23"/>
      <c r="J110" s="35"/>
      <c r="K110" s="52"/>
      <c r="L110" s="64"/>
      <c r="P110" s="53"/>
    </row>
    <row r="111" spans="1:16" s="40" customFormat="1" ht="14.6" x14ac:dyDescent="0.4">
      <c r="A111" s="65"/>
      <c r="B111" s="66"/>
      <c r="C111" s="44"/>
      <c r="D111" s="101"/>
      <c r="E111" s="102"/>
      <c r="F111" s="102"/>
      <c r="G111" s="102"/>
      <c r="H111" s="45"/>
      <c r="I111" s="45"/>
      <c r="J111" s="35"/>
      <c r="K111" s="46"/>
      <c r="L111" s="67"/>
      <c r="O111" s="46"/>
      <c r="P111" s="37"/>
    </row>
    <row r="112" spans="1:16" s="40" customFormat="1" ht="14.6" x14ac:dyDescent="0.4">
      <c r="A112" s="65"/>
      <c r="B112" s="66"/>
      <c r="C112" s="44"/>
      <c r="D112" s="101"/>
      <c r="E112" s="101"/>
      <c r="F112" s="101"/>
      <c r="G112" s="101"/>
      <c r="H112" s="45"/>
      <c r="I112" s="45"/>
      <c r="J112" s="35"/>
      <c r="K112" s="46"/>
      <c r="L112" s="67"/>
      <c r="O112" s="46"/>
      <c r="P112" s="37"/>
    </row>
    <row r="113" spans="1:16" s="40" customFormat="1" ht="14.6" x14ac:dyDescent="0.4">
      <c r="A113" s="65"/>
      <c r="B113" s="66"/>
      <c r="C113" s="44"/>
      <c r="D113" s="101"/>
      <c r="E113" s="102"/>
      <c r="F113" s="102"/>
      <c r="G113" s="102"/>
      <c r="H113" s="45"/>
      <c r="I113" s="45"/>
      <c r="J113" s="35"/>
      <c r="K113" s="46"/>
      <c r="L113" s="67"/>
      <c r="M113" s="41"/>
      <c r="O113" s="68"/>
      <c r="P113" s="37"/>
    </row>
    <row r="114" spans="1:16" s="40" customFormat="1" ht="14.6" x14ac:dyDescent="0.4">
      <c r="A114" s="65"/>
      <c r="B114" s="66"/>
      <c r="C114" s="44"/>
      <c r="D114" s="101"/>
      <c r="E114" s="102"/>
      <c r="F114" s="102"/>
      <c r="G114" s="102"/>
      <c r="H114" s="45"/>
      <c r="I114" s="45"/>
      <c r="J114" s="35"/>
      <c r="K114" s="46"/>
      <c r="L114" s="67"/>
      <c r="O114" s="68"/>
      <c r="P114" s="37"/>
    </row>
    <row r="115" spans="1:16" s="18" customFormat="1" x14ac:dyDescent="0.4">
      <c r="A115" s="69"/>
      <c r="B115" s="2"/>
      <c r="C115" s="5"/>
      <c r="D115" s="100"/>
      <c r="E115" s="104"/>
      <c r="F115" s="104"/>
      <c r="G115" s="104"/>
      <c r="H115" s="71"/>
      <c r="I115" s="23"/>
      <c r="J115" s="35"/>
      <c r="K115" s="72"/>
      <c r="L115" s="73"/>
      <c r="N115" s="70"/>
      <c r="O115" s="74"/>
      <c r="P115" s="75"/>
    </row>
    <row r="116" spans="1:16" s="18" customFormat="1" x14ac:dyDescent="0.4">
      <c r="A116" s="69"/>
      <c r="B116" s="2"/>
      <c r="C116" s="5"/>
      <c r="D116" s="100"/>
      <c r="E116" s="103"/>
      <c r="F116" s="103"/>
      <c r="G116" s="103"/>
      <c r="H116" s="71"/>
      <c r="I116" s="23"/>
      <c r="J116" s="35"/>
      <c r="K116" s="72"/>
      <c r="L116" s="73"/>
      <c r="O116" s="74"/>
      <c r="P116" s="75"/>
    </row>
    <row r="117" spans="1:16" s="18" customFormat="1" ht="48" customHeight="1" x14ac:dyDescent="0.4">
      <c r="A117" s="69"/>
      <c r="B117" s="76"/>
      <c r="C117" s="77"/>
      <c r="D117" s="105"/>
      <c r="E117" s="105"/>
      <c r="F117" s="105"/>
      <c r="G117" s="105"/>
      <c r="H117" s="78"/>
      <c r="I117" s="23"/>
      <c r="J117" s="35"/>
      <c r="K117" s="72"/>
      <c r="L117" s="73"/>
      <c r="M117" s="79"/>
      <c r="N117" s="75"/>
      <c r="P117" s="75"/>
    </row>
    <row r="118" spans="1:16" s="18" customFormat="1" x14ac:dyDescent="0.4">
      <c r="A118" s="69"/>
      <c r="B118" s="2"/>
      <c r="C118" s="5"/>
      <c r="D118" s="100"/>
      <c r="E118" s="100"/>
      <c r="F118" s="100"/>
      <c r="G118" s="100"/>
      <c r="H118" s="71"/>
      <c r="I118" s="23"/>
      <c r="J118" s="35"/>
      <c r="K118" s="72"/>
      <c r="L118" s="73"/>
      <c r="O118" s="80"/>
      <c r="P118" s="75"/>
    </row>
    <row r="119" spans="1:16" s="18" customFormat="1" x14ac:dyDescent="0.4">
      <c r="A119" s="69"/>
      <c r="B119" s="2"/>
      <c r="C119" s="5"/>
      <c r="D119" s="100"/>
      <c r="E119" s="103"/>
      <c r="F119" s="103"/>
      <c r="G119" s="103"/>
      <c r="H119" s="71"/>
      <c r="I119" s="23"/>
      <c r="J119" s="35"/>
      <c r="K119" s="72"/>
      <c r="L119" s="73"/>
      <c r="O119" s="80"/>
      <c r="P119" s="75"/>
    </row>
    <row r="120" spans="1:16" s="18" customFormat="1" x14ac:dyDescent="0.4">
      <c r="A120" s="69"/>
      <c r="B120" s="2"/>
      <c r="C120" s="5"/>
      <c r="D120" s="100"/>
      <c r="E120" s="103"/>
      <c r="F120" s="103"/>
      <c r="G120" s="103"/>
      <c r="H120" s="71"/>
      <c r="I120" s="23"/>
      <c r="J120" s="35"/>
      <c r="K120" s="72"/>
      <c r="L120" s="73"/>
      <c r="O120" s="80"/>
      <c r="P120" s="75"/>
    </row>
    <row r="121" spans="1:16" s="18" customFormat="1" x14ac:dyDescent="0.4">
      <c r="A121" s="69"/>
      <c r="B121" s="2"/>
      <c r="C121" s="5"/>
      <c r="D121" s="100"/>
      <c r="E121" s="100"/>
      <c r="F121" s="100"/>
      <c r="G121" s="100"/>
      <c r="H121" s="71"/>
      <c r="I121" s="23"/>
      <c r="J121" s="35"/>
      <c r="K121" s="72"/>
      <c r="L121" s="73"/>
      <c r="O121" s="80"/>
      <c r="P121" s="75"/>
    </row>
    <row r="122" spans="1:16" s="18" customFormat="1" x14ac:dyDescent="0.4">
      <c r="A122" s="69"/>
      <c r="B122" s="2"/>
      <c r="C122" s="5"/>
      <c r="D122" s="100"/>
      <c r="E122" s="100"/>
      <c r="F122" s="100"/>
      <c r="G122" s="100"/>
      <c r="H122" s="71"/>
      <c r="I122" s="81"/>
      <c r="J122" s="35"/>
      <c r="K122" s="72"/>
      <c r="L122" s="73"/>
      <c r="O122" s="80"/>
      <c r="P122" s="75"/>
    </row>
    <row r="123" spans="1:16" x14ac:dyDescent="0.4">
      <c r="A123" s="69"/>
      <c r="B123" s="3"/>
      <c r="D123" s="100"/>
      <c r="E123" s="100"/>
      <c r="F123" s="100"/>
      <c r="G123" s="100"/>
      <c r="H123" s="82"/>
      <c r="J123" s="35"/>
      <c r="K123" s="72"/>
      <c r="L123" s="73"/>
      <c r="O123" s="72"/>
      <c r="P123" s="75"/>
    </row>
    <row r="124" spans="1:16" x14ac:dyDescent="0.4">
      <c r="A124" s="69"/>
      <c r="B124" s="3"/>
      <c r="D124" s="100"/>
      <c r="E124" s="100"/>
      <c r="F124" s="100"/>
      <c r="G124" s="100"/>
      <c r="H124" s="82"/>
      <c r="J124" s="35"/>
      <c r="K124" s="72"/>
      <c r="L124" s="73"/>
      <c r="O124" s="72"/>
      <c r="P124" s="75"/>
    </row>
    <row r="125" spans="1:16" x14ac:dyDescent="0.4">
      <c r="A125" s="76"/>
      <c r="B125" s="3"/>
      <c r="D125" s="100"/>
      <c r="E125" s="100"/>
      <c r="F125" s="100"/>
      <c r="G125" s="100"/>
      <c r="H125" s="82"/>
      <c r="J125" s="35"/>
      <c r="K125" s="72"/>
      <c r="L125" s="73"/>
      <c r="M125" s="79"/>
      <c r="N125" s="79"/>
      <c r="O125" s="72"/>
      <c r="P125" s="75"/>
    </row>
    <row r="126" spans="1:16" x14ac:dyDescent="0.4">
      <c r="A126" s="76"/>
      <c r="B126" s="3"/>
      <c r="C126" s="77"/>
      <c r="D126" s="100"/>
      <c r="E126" s="100"/>
      <c r="F126" s="100"/>
      <c r="G126" s="100"/>
      <c r="H126" s="78"/>
      <c r="J126" s="35"/>
      <c r="K126" s="72"/>
      <c r="L126" s="73"/>
      <c r="M126" s="79"/>
      <c r="N126" s="79"/>
      <c r="O126" s="18"/>
      <c r="P126" s="75"/>
    </row>
    <row r="127" spans="1:16" x14ac:dyDescent="0.4">
      <c r="A127" s="76"/>
      <c r="B127" s="3"/>
      <c r="C127" s="77"/>
      <c r="D127" s="100"/>
      <c r="E127" s="100"/>
      <c r="F127" s="100"/>
      <c r="G127" s="100"/>
      <c r="H127" s="78"/>
      <c r="J127" s="35"/>
      <c r="K127" s="72"/>
      <c r="L127" s="73"/>
      <c r="M127" s="79"/>
      <c r="N127" s="79"/>
      <c r="O127" s="18"/>
      <c r="P127" s="75"/>
    </row>
    <row r="128" spans="1:16" x14ac:dyDescent="0.4">
      <c r="A128" s="76"/>
      <c r="B128" s="3"/>
      <c r="C128" s="77"/>
      <c r="D128" s="100"/>
      <c r="E128" s="103"/>
      <c r="F128" s="103"/>
      <c r="G128" s="103"/>
      <c r="H128" s="78"/>
      <c r="J128" s="35"/>
      <c r="K128" s="72"/>
      <c r="L128" s="73"/>
      <c r="M128" s="79"/>
      <c r="N128" s="79"/>
      <c r="O128" s="18"/>
      <c r="P128" s="75"/>
    </row>
    <row r="129" spans="1:16" ht="28.2" customHeight="1" x14ac:dyDescent="0.4">
      <c r="A129" s="76"/>
      <c r="B129" s="3"/>
      <c r="C129" s="77"/>
      <c r="D129" s="100"/>
      <c r="E129" s="100"/>
      <c r="F129" s="100"/>
      <c r="G129" s="100"/>
      <c r="H129" s="78"/>
      <c r="J129" s="35"/>
      <c r="K129" s="72"/>
      <c r="L129" s="73"/>
      <c r="M129" s="79"/>
      <c r="N129" s="79"/>
      <c r="O129" s="18"/>
      <c r="P129" s="75"/>
    </row>
    <row r="130" spans="1:16" x14ac:dyDescent="0.4">
      <c r="A130" s="76"/>
      <c r="B130" s="3"/>
      <c r="C130" s="77"/>
      <c r="D130" s="100"/>
      <c r="E130" s="100"/>
      <c r="F130" s="100"/>
      <c r="G130" s="100"/>
      <c r="H130" s="78"/>
      <c r="J130" s="35"/>
      <c r="K130" s="72"/>
      <c r="L130" s="73"/>
      <c r="M130" s="79"/>
      <c r="N130" s="79"/>
      <c r="O130" s="18"/>
      <c r="P130" s="75"/>
    </row>
    <row r="131" spans="1:16" x14ac:dyDescent="0.4">
      <c r="A131" s="76"/>
      <c r="B131" s="3"/>
      <c r="C131" s="77"/>
      <c r="D131" s="100"/>
      <c r="E131" s="100"/>
      <c r="F131" s="100"/>
      <c r="G131" s="100"/>
      <c r="H131" s="78"/>
      <c r="J131" s="35"/>
      <c r="K131" s="72"/>
      <c r="L131" s="73"/>
      <c r="M131" s="79"/>
      <c r="N131" s="79"/>
      <c r="O131" s="18"/>
      <c r="P131" s="75"/>
    </row>
    <row r="132" spans="1:16" x14ac:dyDescent="0.4">
      <c r="A132" s="76"/>
      <c r="B132" s="3"/>
      <c r="C132" s="77"/>
      <c r="D132" s="100"/>
      <c r="E132" s="100"/>
      <c r="F132" s="100"/>
      <c r="G132" s="100"/>
      <c r="H132" s="78"/>
      <c r="J132" s="35"/>
      <c r="K132" s="72"/>
      <c r="L132" s="73"/>
      <c r="M132" s="79"/>
      <c r="N132" s="79"/>
      <c r="O132" s="18"/>
      <c r="P132" s="75"/>
    </row>
    <row r="133" spans="1:16" s="18" customFormat="1" x14ac:dyDescent="0.4">
      <c r="A133" s="69"/>
      <c r="B133" s="2"/>
      <c r="C133" s="5"/>
      <c r="D133" s="100"/>
      <c r="E133" s="100"/>
      <c r="F133" s="100"/>
      <c r="G133" s="100"/>
      <c r="H133" s="71"/>
      <c r="I133" s="23"/>
      <c r="J133" s="35"/>
      <c r="K133" s="72"/>
      <c r="L133" s="73"/>
      <c r="O133" s="83"/>
      <c r="P133" s="75"/>
    </row>
    <row r="134" spans="1:16" x14ac:dyDescent="0.4">
      <c r="A134" s="69"/>
      <c r="D134" s="100"/>
      <c r="E134" s="100"/>
      <c r="F134" s="100"/>
      <c r="G134" s="100"/>
      <c r="H134" s="71"/>
      <c r="J134" s="35"/>
      <c r="K134" s="72"/>
      <c r="L134" s="73"/>
      <c r="P134" s="75"/>
    </row>
    <row r="135" spans="1:16" x14ac:dyDescent="0.4">
      <c r="A135" s="69"/>
      <c r="D135" s="100"/>
      <c r="E135" s="100"/>
      <c r="F135" s="100"/>
      <c r="G135" s="100"/>
      <c r="H135" s="71"/>
      <c r="J135" s="35"/>
      <c r="K135" s="72"/>
      <c r="L135" s="73"/>
      <c r="O135" s="83"/>
      <c r="P135" s="75"/>
    </row>
    <row r="136" spans="1:16" x14ac:dyDescent="0.4">
      <c r="A136" s="76"/>
      <c r="B136" s="3"/>
      <c r="C136" s="77"/>
      <c r="D136" s="100"/>
      <c r="E136" s="100"/>
      <c r="F136" s="100"/>
      <c r="G136" s="100"/>
      <c r="H136" s="78"/>
      <c r="J136" s="35"/>
      <c r="K136" s="72"/>
      <c r="L136" s="73"/>
      <c r="M136" s="79"/>
      <c r="N136" s="79"/>
      <c r="O136" s="18"/>
      <c r="P136" s="75"/>
    </row>
    <row r="137" spans="1:16" x14ac:dyDescent="0.4">
      <c r="A137" s="69"/>
      <c r="D137" s="100"/>
      <c r="E137" s="100"/>
      <c r="F137" s="100"/>
      <c r="G137" s="100"/>
      <c r="H137" s="71"/>
      <c r="J137" s="35"/>
      <c r="K137" s="72"/>
      <c r="L137" s="73"/>
      <c r="O137" s="83"/>
      <c r="P137" s="75"/>
    </row>
    <row r="138" spans="1:16" x14ac:dyDescent="0.4">
      <c r="A138" s="69"/>
      <c r="D138" s="100"/>
      <c r="E138" s="100"/>
      <c r="F138" s="100"/>
      <c r="G138" s="100"/>
      <c r="H138" s="71"/>
      <c r="J138" s="35"/>
      <c r="K138" s="72"/>
      <c r="L138" s="73"/>
      <c r="N138" s="70"/>
      <c r="O138" s="80"/>
      <c r="P138" s="75"/>
    </row>
    <row r="139" spans="1:16" x14ac:dyDescent="0.4">
      <c r="A139" s="69"/>
      <c r="D139" s="100"/>
      <c r="E139" s="100"/>
      <c r="F139" s="100"/>
      <c r="G139" s="100"/>
      <c r="H139" s="71"/>
      <c r="J139" s="35"/>
      <c r="K139" s="72"/>
      <c r="L139" s="73"/>
      <c r="P139" s="75"/>
    </row>
    <row r="140" spans="1:16" x14ac:dyDescent="0.4">
      <c r="A140" s="69"/>
      <c r="D140" s="100"/>
      <c r="E140" s="100"/>
      <c r="F140" s="100"/>
      <c r="G140" s="100"/>
      <c r="H140" s="71"/>
      <c r="J140" s="35"/>
      <c r="K140" s="72"/>
      <c r="L140" s="73"/>
      <c r="P140" s="75"/>
    </row>
    <row r="141" spans="1:16" x14ac:dyDescent="0.4">
      <c r="A141" s="69"/>
      <c r="D141" s="100"/>
      <c r="E141" s="100"/>
      <c r="F141" s="100"/>
      <c r="G141" s="100"/>
      <c r="H141" s="71"/>
      <c r="J141" s="35"/>
      <c r="K141" s="72"/>
      <c r="L141" s="73"/>
      <c r="P141" s="75"/>
    </row>
    <row r="142" spans="1:16" x14ac:dyDescent="0.4">
      <c r="A142" s="69"/>
      <c r="D142" s="100"/>
      <c r="E142" s="100"/>
      <c r="F142" s="100"/>
      <c r="G142" s="100"/>
      <c r="H142" s="71"/>
      <c r="J142" s="35"/>
      <c r="K142" s="72"/>
      <c r="L142" s="73"/>
      <c r="P142" s="75"/>
    </row>
    <row r="143" spans="1:16" x14ac:dyDescent="0.4">
      <c r="A143" s="76"/>
      <c r="C143" s="77"/>
      <c r="D143" s="100"/>
      <c r="E143" s="100"/>
      <c r="F143" s="100"/>
      <c r="G143" s="100"/>
      <c r="H143" s="78"/>
      <c r="J143" s="35"/>
      <c r="K143" s="72"/>
      <c r="L143" s="73"/>
      <c r="M143" s="79"/>
      <c r="N143" s="79"/>
      <c r="O143" s="18"/>
      <c r="P143" s="75"/>
    </row>
    <row r="144" spans="1:16" x14ac:dyDescent="0.4">
      <c r="A144" s="76"/>
      <c r="D144" s="100"/>
      <c r="E144" s="100"/>
      <c r="F144" s="100"/>
      <c r="G144" s="100"/>
      <c r="H144" s="71"/>
      <c r="J144" s="35"/>
      <c r="K144" s="72"/>
      <c r="L144" s="73"/>
      <c r="P144" s="75"/>
    </row>
    <row r="145" spans="1:16" x14ac:dyDescent="0.4">
      <c r="A145" s="76"/>
      <c r="B145" s="3"/>
      <c r="C145" s="77"/>
      <c r="D145" s="100"/>
      <c r="E145" s="100"/>
      <c r="F145" s="100"/>
      <c r="G145" s="100"/>
      <c r="H145" s="84"/>
      <c r="J145" s="35"/>
      <c r="K145" s="72"/>
      <c r="L145" s="73"/>
      <c r="M145" s="79"/>
      <c r="N145" s="79"/>
      <c r="O145" s="18"/>
      <c r="P145" s="75"/>
    </row>
    <row r="146" spans="1:16" x14ac:dyDescent="0.4">
      <c r="A146" s="76"/>
      <c r="B146" s="3"/>
      <c r="C146" s="77"/>
      <c r="D146" s="100"/>
      <c r="E146" s="100"/>
      <c r="F146" s="100"/>
      <c r="G146" s="100"/>
      <c r="H146" s="78"/>
      <c r="J146" s="35"/>
      <c r="K146" s="72"/>
      <c r="L146" s="73"/>
      <c r="M146" s="79"/>
      <c r="N146" s="79"/>
      <c r="O146" s="18"/>
      <c r="P146" s="75"/>
    </row>
    <row r="147" spans="1:16" x14ac:dyDescent="0.4">
      <c r="A147" s="76"/>
      <c r="B147" s="3"/>
      <c r="C147" s="77"/>
      <c r="D147" s="100"/>
      <c r="E147" s="100"/>
      <c r="F147" s="100"/>
      <c r="G147" s="100"/>
      <c r="H147" s="78"/>
      <c r="J147" s="35"/>
      <c r="K147" s="72"/>
      <c r="L147" s="73"/>
      <c r="M147" s="79"/>
      <c r="N147" s="79"/>
      <c r="O147" s="18"/>
      <c r="P147" s="75"/>
    </row>
    <row r="148" spans="1:16" x14ac:dyDescent="0.4">
      <c r="A148" s="76"/>
      <c r="B148" s="3"/>
      <c r="C148" s="77"/>
      <c r="D148" s="100"/>
      <c r="E148" s="100"/>
      <c r="F148" s="100"/>
      <c r="G148" s="100"/>
      <c r="H148" s="78"/>
      <c r="J148" s="35"/>
      <c r="K148" s="72"/>
      <c r="L148" s="73"/>
      <c r="M148" s="79"/>
      <c r="N148" s="79"/>
      <c r="O148" s="85"/>
      <c r="P148" s="75"/>
    </row>
    <row r="149" spans="1:16" x14ac:dyDescent="0.4">
      <c r="A149" s="76"/>
      <c r="B149" s="3"/>
      <c r="C149" s="77"/>
      <c r="D149" s="100"/>
      <c r="E149" s="100"/>
      <c r="F149" s="100"/>
      <c r="G149" s="100"/>
      <c r="H149" s="78"/>
      <c r="J149" s="35"/>
      <c r="K149" s="72"/>
      <c r="L149" s="73"/>
      <c r="M149" s="79"/>
      <c r="N149" s="79"/>
      <c r="O149" s="18"/>
      <c r="P149" s="75"/>
    </row>
    <row r="150" spans="1:16" x14ac:dyDescent="0.4">
      <c r="A150" s="76"/>
      <c r="B150" s="3"/>
      <c r="C150" s="77"/>
      <c r="D150" s="100"/>
      <c r="E150" s="100"/>
      <c r="F150" s="100"/>
      <c r="G150" s="100"/>
      <c r="H150" s="78"/>
      <c r="J150" s="35"/>
      <c r="K150" s="72"/>
      <c r="L150" s="73"/>
      <c r="M150" s="79"/>
      <c r="N150" s="79"/>
      <c r="O150" s="18"/>
      <c r="P150" s="75"/>
    </row>
    <row r="151" spans="1:16" x14ac:dyDescent="0.4">
      <c r="A151" s="76"/>
      <c r="B151" s="3"/>
      <c r="C151" s="77"/>
      <c r="D151" s="100"/>
      <c r="E151" s="100"/>
      <c r="F151" s="100"/>
      <c r="G151" s="100"/>
      <c r="H151" s="78"/>
      <c r="J151" s="35"/>
      <c r="K151" s="72"/>
      <c r="L151" s="73"/>
      <c r="M151" s="79"/>
      <c r="N151" s="79"/>
      <c r="O151" s="18"/>
      <c r="P151" s="75"/>
    </row>
    <row r="152" spans="1:16" x14ac:dyDescent="0.4">
      <c r="A152" s="76"/>
      <c r="B152" s="3"/>
      <c r="C152" s="77"/>
      <c r="D152" s="100"/>
      <c r="E152" s="100"/>
      <c r="F152" s="100"/>
      <c r="G152" s="100"/>
      <c r="H152" s="78"/>
      <c r="J152" s="35"/>
      <c r="K152" s="72"/>
      <c r="L152" s="73"/>
      <c r="M152" s="79"/>
      <c r="N152" s="79"/>
      <c r="O152" s="85"/>
      <c r="P152" s="75"/>
    </row>
    <row r="153" spans="1:16" x14ac:dyDescent="0.4">
      <c r="A153" s="76"/>
      <c r="B153" s="3"/>
      <c r="C153" s="77"/>
      <c r="D153" s="100"/>
      <c r="E153" s="100"/>
      <c r="F153" s="100"/>
      <c r="G153" s="100"/>
      <c r="H153" s="78"/>
      <c r="J153" s="35"/>
      <c r="K153" s="72"/>
      <c r="L153" s="73"/>
      <c r="M153" s="79"/>
      <c r="N153" s="79"/>
      <c r="O153" s="18"/>
      <c r="P153" s="75"/>
    </row>
    <row r="154" spans="1:16" x14ac:dyDescent="0.4">
      <c r="A154" s="76"/>
      <c r="B154" s="3"/>
      <c r="C154" s="77"/>
      <c r="D154" s="100"/>
      <c r="E154" s="100"/>
      <c r="F154" s="100"/>
      <c r="G154" s="100"/>
      <c r="H154" s="78"/>
      <c r="J154" s="35"/>
      <c r="K154" s="72"/>
      <c r="L154" s="73"/>
      <c r="M154" s="79"/>
      <c r="N154" s="79"/>
      <c r="O154" s="18"/>
      <c r="P154" s="75"/>
    </row>
    <row r="155" spans="1:16" x14ac:dyDescent="0.4">
      <c r="A155" s="76"/>
      <c r="B155" s="3"/>
      <c r="C155" s="77"/>
      <c r="D155" s="100"/>
      <c r="E155" s="100"/>
      <c r="F155" s="100"/>
      <c r="G155" s="100"/>
      <c r="H155" s="78"/>
      <c r="J155" s="35"/>
      <c r="K155" s="72"/>
      <c r="L155" s="73"/>
      <c r="M155" s="79"/>
      <c r="N155" s="79"/>
      <c r="O155" s="18"/>
      <c r="P155" s="75"/>
    </row>
    <row r="156" spans="1:16" x14ac:dyDescent="0.4">
      <c r="A156" s="76"/>
      <c r="B156" s="3"/>
      <c r="C156" s="77"/>
      <c r="D156" s="100"/>
      <c r="E156" s="100"/>
      <c r="F156" s="100"/>
      <c r="G156" s="100"/>
      <c r="H156" s="78"/>
      <c r="J156" s="35"/>
      <c r="K156" s="72"/>
      <c r="L156" s="73"/>
      <c r="M156" s="79"/>
      <c r="N156" s="79"/>
      <c r="O156" s="18"/>
      <c r="P156" s="75"/>
    </row>
    <row r="157" spans="1:16" x14ac:dyDescent="0.4">
      <c r="A157" s="76"/>
      <c r="B157" s="3"/>
      <c r="C157" s="77"/>
      <c r="D157" s="100"/>
      <c r="E157" s="100"/>
      <c r="F157" s="100"/>
      <c r="G157" s="100"/>
      <c r="H157" s="78"/>
      <c r="J157" s="35"/>
      <c r="K157" s="72"/>
      <c r="L157" s="73"/>
      <c r="M157" s="79"/>
      <c r="N157" s="79"/>
      <c r="O157" s="18"/>
      <c r="P157" s="75"/>
    </row>
    <row r="158" spans="1:16" x14ac:dyDescent="0.4">
      <c r="A158" s="76"/>
      <c r="B158" s="3"/>
      <c r="C158" s="77"/>
      <c r="D158" s="100"/>
      <c r="E158" s="100"/>
      <c r="F158" s="100"/>
      <c r="G158" s="100"/>
      <c r="H158" s="78"/>
      <c r="J158" s="35"/>
      <c r="K158" s="72"/>
      <c r="L158" s="73"/>
      <c r="M158" s="79"/>
      <c r="N158" s="79"/>
      <c r="O158" s="18"/>
      <c r="P158" s="75"/>
    </row>
    <row r="159" spans="1:16" x14ac:dyDescent="0.4">
      <c r="A159" s="76"/>
      <c r="B159" s="3"/>
      <c r="C159" s="77"/>
      <c r="D159" s="100"/>
      <c r="E159" s="100"/>
      <c r="F159" s="100"/>
      <c r="G159" s="100"/>
      <c r="H159" s="78"/>
      <c r="J159" s="35"/>
      <c r="K159" s="72"/>
      <c r="L159" s="73"/>
      <c r="M159" s="79"/>
      <c r="N159" s="79"/>
      <c r="O159" s="18"/>
      <c r="P159" s="75"/>
    </row>
    <row r="160" spans="1:16" x14ac:dyDescent="0.4">
      <c r="A160" s="76"/>
      <c r="B160" s="3"/>
      <c r="C160" s="77"/>
      <c r="D160" s="100"/>
      <c r="E160" s="100"/>
      <c r="F160" s="100"/>
      <c r="G160" s="100"/>
      <c r="H160" s="78"/>
      <c r="J160" s="35"/>
      <c r="K160" s="72"/>
      <c r="L160" s="73"/>
      <c r="M160" s="79"/>
      <c r="N160" s="79"/>
      <c r="O160" s="18"/>
      <c r="P160" s="75"/>
    </row>
    <row r="161" spans="2:16" x14ac:dyDescent="0.4">
      <c r="B161" s="3"/>
      <c r="C161" s="77"/>
      <c r="D161" s="100"/>
      <c r="E161" s="100"/>
      <c r="F161" s="100"/>
      <c r="G161" s="100"/>
      <c r="H161" s="78"/>
      <c r="J161" s="35"/>
      <c r="K161" s="72"/>
      <c r="L161" s="73"/>
      <c r="M161" s="79"/>
      <c r="N161" s="79"/>
      <c r="O161" s="18"/>
      <c r="P161" s="75"/>
    </row>
    <row r="162" spans="2:16" x14ac:dyDescent="0.4">
      <c r="B162" s="3"/>
      <c r="C162" s="77"/>
      <c r="D162" s="100"/>
      <c r="E162" s="100"/>
      <c r="F162" s="100"/>
      <c r="G162" s="100"/>
      <c r="H162" s="78"/>
      <c r="J162" s="35"/>
      <c r="K162" s="72"/>
      <c r="L162" s="73"/>
      <c r="M162" s="79"/>
      <c r="N162" s="79"/>
      <c r="O162" s="18"/>
      <c r="P162" s="75"/>
    </row>
    <row r="163" spans="2:16" x14ac:dyDescent="0.4">
      <c r="B163" s="3"/>
      <c r="C163" s="77"/>
      <c r="D163" s="100"/>
      <c r="E163" s="100"/>
      <c r="F163" s="100"/>
      <c r="G163" s="100"/>
      <c r="H163" s="78"/>
      <c r="J163" s="35"/>
      <c r="K163" s="72"/>
      <c r="L163" s="73"/>
      <c r="M163" s="79"/>
      <c r="N163" s="79"/>
      <c r="O163" s="18"/>
      <c r="P163" s="75"/>
    </row>
  </sheetData>
  <mergeCells count="164">
    <mergeCell ref="D15:G15"/>
    <mergeCell ref="D60:G60"/>
    <mergeCell ref="D61:G61"/>
    <mergeCell ref="D51:G51"/>
    <mergeCell ref="D62:G62"/>
    <mergeCell ref="D49:G49"/>
    <mergeCell ref="D67:G67"/>
    <mergeCell ref="D73:G73"/>
    <mergeCell ref="D74:G74"/>
    <mergeCell ref="D72:G72"/>
    <mergeCell ref="D59:G59"/>
    <mergeCell ref="D56:G56"/>
    <mergeCell ref="D54:G54"/>
    <mergeCell ref="D55:G55"/>
    <mergeCell ref="D66:G66"/>
    <mergeCell ref="D65:G65"/>
    <mergeCell ref="D64:G64"/>
    <mergeCell ref="D63:G63"/>
    <mergeCell ref="D58:G58"/>
    <mergeCell ref="D57:G57"/>
    <mergeCell ref="D53:G53"/>
    <mergeCell ref="D50:G50"/>
    <mergeCell ref="D52:G52"/>
    <mergeCell ref="A1:P1"/>
    <mergeCell ref="A3:B3"/>
    <mergeCell ref="D3:G3"/>
    <mergeCell ref="A4:B4"/>
    <mergeCell ref="D4:G4"/>
    <mergeCell ref="D10:G10"/>
    <mergeCell ref="D39:G39"/>
    <mergeCell ref="D31:G31"/>
    <mergeCell ref="D48:G48"/>
    <mergeCell ref="D13:G13"/>
    <mergeCell ref="D14:G14"/>
    <mergeCell ref="D5:G5"/>
    <mergeCell ref="D44:G44"/>
    <mergeCell ref="D46:G46"/>
    <mergeCell ref="D34:G34"/>
    <mergeCell ref="D45:G45"/>
    <mergeCell ref="D40:G40"/>
    <mergeCell ref="D38:G38"/>
    <mergeCell ref="D47:G47"/>
    <mergeCell ref="D41:G41"/>
    <mergeCell ref="D42:G42"/>
    <mergeCell ref="D43:G43"/>
    <mergeCell ref="D37:G37"/>
    <mergeCell ref="D140:G140"/>
    <mergeCell ref="D141:G141"/>
    <mergeCell ref="D87:G87"/>
    <mergeCell ref="D68:G68"/>
    <mergeCell ref="D71:G71"/>
    <mergeCell ref="D69:G69"/>
    <mergeCell ref="D108:G108"/>
    <mergeCell ref="D100:G100"/>
    <mergeCell ref="D118:G118"/>
    <mergeCell ref="D111:G111"/>
    <mergeCell ref="D110:G110"/>
    <mergeCell ref="D109:G109"/>
    <mergeCell ref="D103:G103"/>
    <mergeCell ref="D105:G105"/>
    <mergeCell ref="D107:G107"/>
    <mergeCell ref="D102:G102"/>
    <mergeCell ref="D92:G92"/>
    <mergeCell ref="D77:G77"/>
    <mergeCell ref="D70:G70"/>
    <mergeCell ref="D90:G90"/>
    <mergeCell ref="D89:G89"/>
    <mergeCell ref="D79:G79"/>
    <mergeCell ref="D76:G76"/>
    <mergeCell ref="D78:G78"/>
    <mergeCell ref="D75:G75"/>
    <mergeCell ref="D136:G136"/>
    <mergeCell ref="D135:G135"/>
    <mergeCell ref="D132:G132"/>
    <mergeCell ref="D134:G134"/>
    <mergeCell ref="D133:G133"/>
    <mergeCell ref="D128:G128"/>
    <mergeCell ref="D80:G80"/>
    <mergeCell ref="D81:G81"/>
    <mergeCell ref="D82:G82"/>
    <mergeCell ref="D138:G138"/>
    <mergeCell ref="D137:G137"/>
    <mergeCell ref="D85:G85"/>
    <mergeCell ref="D86:G86"/>
    <mergeCell ref="D88:G88"/>
    <mergeCell ref="D91:G91"/>
    <mergeCell ref="D83:G83"/>
    <mergeCell ref="D84:G84"/>
    <mergeCell ref="D114:G114"/>
    <mergeCell ref="D113:G113"/>
    <mergeCell ref="D116:G116"/>
    <mergeCell ref="D94:G94"/>
    <mergeCell ref="D95:G95"/>
    <mergeCell ref="D96:G96"/>
    <mergeCell ref="D98:G98"/>
    <mergeCell ref="D97:G97"/>
    <mergeCell ref="D93:G93"/>
    <mergeCell ref="D115:G115"/>
    <mergeCell ref="D129:G129"/>
    <mergeCell ref="D130:G130"/>
    <mergeCell ref="D131:G131"/>
    <mergeCell ref="D127:G127"/>
    <mergeCell ref="D126:G126"/>
    <mergeCell ref="D122:G122"/>
    <mergeCell ref="D125:G125"/>
    <mergeCell ref="D123:G123"/>
    <mergeCell ref="D124:G124"/>
    <mergeCell ref="D121:G121"/>
    <mergeCell ref="D112:G112"/>
    <mergeCell ref="D117:G117"/>
    <mergeCell ref="D106:G106"/>
    <mergeCell ref="D101:G101"/>
    <mergeCell ref="D104:G104"/>
    <mergeCell ref="D99:G99"/>
    <mergeCell ref="D119:G119"/>
    <mergeCell ref="D120:G120"/>
    <mergeCell ref="D25:G25"/>
    <mergeCell ref="D163:G163"/>
    <mergeCell ref="D143:G143"/>
    <mergeCell ref="D142:G142"/>
    <mergeCell ref="D156:G156"/>
    <mergeCell ref="D157:G157"/>
    <mergeCell ref="D158:G158"/>
    <mergeCell ref="D159:G159"/>
    <mergeCell ref="D160:G160"/>
    <mergeCell ref="D151:G151"/>
    <mergeCell ref="D152:G152"/>
    <mergeCell ref="D153:G153"/>
    <mergeCell ref="D154:G154"/>
    <mergeCell ref="D155:G155"/>
    <mergeCell ref="D144:G144"/>
    <mergeCell ref="D145:G145"/>
    <mergeCell ref="D146:G146"/>
    <mergeCell ref="D162:G162"/>
    <mergeCell ref="D149:G149"/>
    <mergeCell ref="D150:G150"/>
    <mergeCell ref="D148:G148"/>
    <mergeCell ref="D147:G147"/>
    <mergeCell ref="D161:G161"/>
    <mergeCell ref="D139:G139"/>
    <mergeCell ref="D33:G33"/>
    <mergeCell ref="D6:G6"/>
    <mergeCell ref="D11:G11"/>
    <mergeCell ref="D8:G8"/>
    <mergeCell ref="D7:G7"/>
    <mergeCell ref="D18:G18"/>
    <mergeCell ref="D35:G35"/>
    <mergeCell ref="D36:G36"/>
    <mergeCell ref="D20:G20"/>
    <mergeCell ref="D19:G19"/>
    <mergeCell ref="D9:G9"/>
    <mergeCell ref="D17:G17"/>
    <mergeCell ref="D12:G12"/>
    <mergeCell ref="D16:G16"/>
    <mergeCell ref="D32:G32"/>
    <mergeCell ref="D21:G21"/>
    <mergeCell ref="D23:G23"/>
    <mergeCell ref="D26:G26"/>
    <mergeCell ref="D27:G27"/>
    <mergeCell ref="D28:G28"/>
    <mergeCell ref="D29:G29"/>
    <mergeCell ref="D30:G30"/>
    <mergeCell ref="D22:G22"/>
    <mergeCell ref="D24:G24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73952-A29C-4854-A39F-E49FB521BCB7}">
  <dimension ref="A19"/>
  <sheetViews>
    <sheetView topLeftCell="A11" workbookViewId="0">
      <selection activeCell="B19" sqref="A1:B19"/>
    </sheetView>
  </sheetViews>
  <sheetFormatPr defaultRowHeight="14.6" x14ac:dyDescent="0.4"/>
  <sheetData>
    <row r="19" spans="1:1" x14ac:dyDescent="0.4">
      <c r="A19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september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Beáta Matušková</dc:creator>
  <cp:lastModifiedBy>Alžbeta Kostková</cp:lastModifiedBy>
  <cp:lastPrinted>2026-09-23T12:19:22Z</cp:lastPrinted>
  <dcterms:created xsi:type="dcterms:W3CDTF">2022-05-27T11:53:48Z</dcterms:created>
  <dcterms:modified xsi:type="dcterms:W3CDTF">2026-10-23T13:40:45Z</dcterms:modified>
</cp:coreProperties>
</file>