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smihu\Documents\111 ALL\ŠK HORNETS Košice - mládež oz\DOTACIE\2025_07 MINISTERSTVO TABORY VYZVA\VYUCTOVANIE\"/>
    </mc:Choice>
  </mc:AlternateContent>
  <xr:revisionPtr revIDLastSave="0" documentId="13_ncr:1_{F6AAFF6F-BBBF-4DC9-842B-77B942C10D88}" xr6:coauthVersionLast="47" xr6:coauthVersionMax="47" xr10:uidLastSave="{00000000-0000-0000-0000-000000000000}"/>
  <bookViews>
    <workbookView xWindow="-108" yWindow="-108" windowWidth="23256" windowHeight="1389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<sst xmlns="http://schemas.openxmlformats.org/spreadsheetml/2006/main" count="6628" uniqueCount="3050">
  <si>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</si>
  <si>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</si>
  <si>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</si>
  <si>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</si>
  <si>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</si>
  <si>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</si>
  <si>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</si>
  <si>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</si>
  <si>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</si>
  <si>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</si>
  <si>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</si>
  <si>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</si>
  <si>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</si>
  <si>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</si>
  <si>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</si>
  <si>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</si>
  <si>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</si>
  <si>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</si>
  <si>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</si>
  <si>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</si>
  <si>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</si>
  <si>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</si>
  <si>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</si>
  <si>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</si>
  <si>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</si>
  <si>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</si>
  <si>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</si>
  <si>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</si>
  <si>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</si>
  <si>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</si>
  <si>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</si>
  <si>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</si>
  <si>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</si>
  <si>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</si>
  <si>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</si>
  <si>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</si>
  <si>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</si>
  <si>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</si>
  <si>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</si>
  <si>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</si>
  <si>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</si>
  <si>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</si>
  <si>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</si>
  <si>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</si>
  <si>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</si>
  <si>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</si>
  <si>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</si>
  <si>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</si>
  <si>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</si>
  <si>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</si>
  <si>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</si>
  <si>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</si>
  <si>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</si>
  <si>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</si>
  <si>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</si>
  <si>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</si>
  <si>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</si>
  <si>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</si>
  <si>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</si>
  <si>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</si>
  <si>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</si>
  <si>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</si>
  <si>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</si>
  <si>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</si>
  <si>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</si>
  <si>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</si>
  <si>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</si>
  <si>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</si>
  <si>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</si>
  <si>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</si>
  <si>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</si>
  <si>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</si>
  <si>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</si>
  <si>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</si>
  <si>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</si>
  <si>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</si>
  <si>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</si>
  <si>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</si>
  <si>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</si>
  <si>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</si>
  <si>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</si>
  <si>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</si>
  <si>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</si>
  <si>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</si>
  <si>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</si>
  <si>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</si>
  <si>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</si>
  <si>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</si>
  <si>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</si>
  <si>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</si>
  <si>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</si>
  <si>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</si>
  <si>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</si>
  <si>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</si>
  <si>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</si>
  <si>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</si>
  <si>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</si>
  <si>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</si>
  <si>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</si>
  <si>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</si>
  <si>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</si>
  <si>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</si>
  <si>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</si>
  <si>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</si>
  <si>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</si>
  <si>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</si>
  <si>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</si>
  <si>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</si>
  <si>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</si>
  <si>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</si>
  <si>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</si>
  <si>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</si>
  <si>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</si>
  <si>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</si>
  <si>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</si>
  <si>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</si>
  <si>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</si>
  <si>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</si>
  <si>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</si>
  <si>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</si>
  <si>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</si>
  <si>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</si>
  <si>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</si>
  <si>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</si>
  <si>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</si>
  <si>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</si>
  <si>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</si>
  <si>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</si>
  <si>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</si>
  <si>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</si>
  <si>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</si>
  <si>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</si>
  <si>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</si>
  <si>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</si>
  <si>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</si>
  <si>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</si>
  <si>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</si>
  <si>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</si>
  <si>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</si>
  <si>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</si>
  <si>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</si>
  <si>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</si>
  <si>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</si>
  <si>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</si>
  <si>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</si>
  <si>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</si>
  <si>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</si>
  <si>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</si>
  <si>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</si>
  <si>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</si>
  <si>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</si>
  <si>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</si>
  <si>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</si>
  <si>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</si>
  <si>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</si>
  <si>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</si>
  <si>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</si>
  <si>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</si>
  <si>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</si>
  <si>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</si>
  <si>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</si>
  <si>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</si>
  <si>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</si>
  <si>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</si>
  <si>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</si>
  <si>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</si>
  <si>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</si>
  <si>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</si>
  <si>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</si>
  <si>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</si>
  <si>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</si>
  <si>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</si>
  <si>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</si>
  <si>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</si>
  <si>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</si>
  <si>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</si>
  <si>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</si>
  <si>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</si>
  <si>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</si>
  <si>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</si>
  <si>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</si>
  <si>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</si>
  <si>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</si>
  <si>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</si>
  <si>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</si>
  <si>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</si>
  <si>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</si>
  <si>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</si>
  <si>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</si>
  <si>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</si>
  <si>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</si>
  <si>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</si>
  <si>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</si>
  <si>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</si>
  <si>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</si>
  <si>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</si>
  <si>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</si>
  <si>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</si>
  <si>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</si>
  <si>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</si>
  <si>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</si>
  <si>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</si>
  <si>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</si>
  <si>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</si>
  <si>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</si>
  <si>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</si>
  <si>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</si>
  <si>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</si>
  <si>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</si>
  <si>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</si>
  <si>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</si>
  <si>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</si>
  <si>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</si>
  <si>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</si>
  <si>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</si>
  <si>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</si>
  <si>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</si>
  <si>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</si>
  <si>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</si>
  <si>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</si>
  <si>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</si>
  <si>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</si>
  <si>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</si>
  <si>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</si>
  <si>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</si>
  <si>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</si>
  <si>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</si>
  <si>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</si>
  <si>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</si>
  <si>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</si>
  <si>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</si>
  <si>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</si>
  <si>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</si>
  <si>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</si>
  <si>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</si>
  <si>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</si>
  <si>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</si>
  <si>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</si>
  <si>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</si>
  <si>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</si>
  <si>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</si>
  <si>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</si>
  <si>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</si>
  <si>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</si>
  <si>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</si>
  <si>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</si>
  <si>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</si>
  <si>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</si>
  <si>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</si>
  <si>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</si>
  <si>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</si>
  <si>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</si>
  <si>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</si>
  <si>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</si>
  <si>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</si>
  <si>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</si>
  <si>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</si>
  <si>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</si>
  <si>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</si>
  <si>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</si>
  <si>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</si>
  <si>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</si>
  <si>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</si>
  <si>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</si>
  <si>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</si>
  <si>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</si>
  <si>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</si>
  <si>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</si>
  <si>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</si>
  <si>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</si>
  <si>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</si>
  <si>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</si>
  <si>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</si>
  <si>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</si>
  <si>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</si>
  <si>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</si>
  <si>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</si>
  <si>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</si>
  <si>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</si>
  <si>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</si>
  <si>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</si>
  <si>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</si>
  <si>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</si>
  <si>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</si>
  <si>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</si>
  <si>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</si>
  <si>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</si>
  <si>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</si>
  <si>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</si>
  <si>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</si>
  <si>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</si>
  <si>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</si>
  <si>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</si>
  <si>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</si>
  <si>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</si>
  <si>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</si>
  <si>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</si>
  <si>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</si>
  <si>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</si>
  <si>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</si>
  <si>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</si>
  <si>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</si>
  <si>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</si>
  <si>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</si>
  <si>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</si>
  <si>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</si>
  <si>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</si>
  <si>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</si>
  <si>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</si>
  <si>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</si>
  <si>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</si>
  <si>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</si>
  <si>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</si>
  <si>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</si>
  <si>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</si>
  <si>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</si>
  <si>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</si>
  <si>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</si>
  <si>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</si>
  <si>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</si>
  <si>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</si>
  <si>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</si>
  <si>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</si>
  <si>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</si>
  <si>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</si>
  <si>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</si>
  <si>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</si>
  <si>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</si>
  <si>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</si>
  <si>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</si>
  <si>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</si>
  <si>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</si>
  <si>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</si>
  <si>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</si>
  <si>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</si>
  <si>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</si>
  <si>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</si>
  <si>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</si>
  <si>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</si>
  <si>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</si>
  <si>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</si>
  <si>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</si>
  <si>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</si>
  <si>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</si>
  <si>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</si>
  <si>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</si>
  <si>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</si>
  <si>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</si>
  <si>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</si>
  <si>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</si>
  <si>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</si>
  <si>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</si>
  <si>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</si>
  <si>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</si>
  <si>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</si>
  <si>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</si>
  <si>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</si>
  <si>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</si>
  <si>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</si>
  <si>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</si>
  <si>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</si>
  <si>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</si>
  <si>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</si>
  <si>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</si>
  <si>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</si>
  <si>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</si>
  <si>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</si>
  <si>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</si>
  <si>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</si>
  <si>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</si>
  <si>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</si>
  <si>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</si>
  <si>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</si>
  <si>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</si>
  <si>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</si>
  <si>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</si>
  <si>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</si>
  <si>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</si>
  <si>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</si>
  <si>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</si>
  <si>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</si>
  <si>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</si>
  <si>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</si>
  <si>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</si>
  <si>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</si>
  <si>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</si>
  <si>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</si>
  <si>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</si>
  <si>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</si>
  <si>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</si>
  <si>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</si>
  <si>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</si>
  <si>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</si>
  <si>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</si>
  <si>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</si>
  <si>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</si>
  <si>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</si>
  <si>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</si>
  <si>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</si>
  <si>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</si>
  <si>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</si>
  <si>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</si>
  <si>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</si>
  <si>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</si>
  <si>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</si>
  <si>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</si>
  <si>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</si>
  <si>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</si>
  <si>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</si>
  <si>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</si>
  <si>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</si>
  <si>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</si>
  <si>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</si>
  <si>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</si>
  <si>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</si>
  <si>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</si>
  <si>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</si>
  <si>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</si>
  <si>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</si>
  <si>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</si>
  <si>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</si>
  <si>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</si>
  <si>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</si>
  <si>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</si>
  <si>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</si>
  <si>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</si>
  <si>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</si>
  <si>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</si>
  <si>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</si>
  <si>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</si>
  <si>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</si>
  <si>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</si>
  <si>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</si>
  <si>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</si>
  <si>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</si>
  <si>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</si>
  <si>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</si>
  <si>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</si>
  <si>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</si>
  <si>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</si>
  <si>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</si>
  <si>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</si>
  <si>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</si>
  <si>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</si>
  <si>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</si>
  <si>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</si>
  <si>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</si>
  <si>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</si>
  <si>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</si>
  <si>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</si>
  <si>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</si>
  <si>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</si>
  <si>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</si>
  <si>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</si>
  <si>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</si>
  <si>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</si>
  <si>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</si>
  <si>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</si>
  <si>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</si>
  <si>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</si>
  <si>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</si>
  <si>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</si>
  <si>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</si>
  <si>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</si>
  <si>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</si>
  <si>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</si>
  <si>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</si>
  <si>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</si>
  <si>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</si>
  <si>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</si>
  <si>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</si>
  <si>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</si>
  <si>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</si>
  <si>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</si>
  <si>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</si>
  <si>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</si>
  <si>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</si>
  <si>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</si>
  <si>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</si>
  <si>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</si>
  <si>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</si>
  <si>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</si>
  <si>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</si>
  <si>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</si>
  <si>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</si>
  <si>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</si>
  <si>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</si>
  <si>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</si>
  <si>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</si>
  <si>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</si>
  <si>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</si>
  <si>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</si>
  <si>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</si>
  <si>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</si>
  <si>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</si>
  <si>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</si>
  <si>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</si>
  <si>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</si>
  <si>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</si>
  <si>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</si>
  <si>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</si>
  <si>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</si>
  <si>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</si>
  <si>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</si>
  <si>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</si>
  <si>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</si>
  <si>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</si>
  <si>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</si>
  <si>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</si>
  <si>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</si>
  <si>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</si>
  <si>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</si>
  <si>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</si>
  <si>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</si>
  <si>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</si>
  <si>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</si>
  <si>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</si>
  <si>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</si>
  <si>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</si>
  <si>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</si>
  <si>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</si>
  <si>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</si>
  <si>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</si>
  <si>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</si>
  <si>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</si>
  <si>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</si>
  <si>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</si>
  <si>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</si>
  <si>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</si>
  <si>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</si>
  <si>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</si>
  <si>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</si>
  <si>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</si>
  <si>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</si>
  <si>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</si>
  <si>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</si>
  <si>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</si>
  <si>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</si>
  <si>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</si>
  <si>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</si>
  <si>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</si>
  <si>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</si>
  <si>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</si>
  <si>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</si>
  <si>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</si>
  <si>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</si>
  <si>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</si>
  <si>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</si>
  <si>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</si>
  <si>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</si>
  <si>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</si>
  <si>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</si>
  <si>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</si>
  <si>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</si>
  <si>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</si>
  <si>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</si>
  <si>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</si>
  <si>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</si>
  <si>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</si>
  <si>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</si>
  <si>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</si>
  <si>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</si>
  <si>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</si>
  <si>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</si>
  <si>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</si>
  <si>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</si>
  <si>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</si>
  <si>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</si>
  <si>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</si>
  <si>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</si>
  <si>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</si>
  <si>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</si>
  <si>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</si>
  <si>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</si>
  <si>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</si>
  <si>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</si>
  <si>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</si>
  <si>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</si>
  <si>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</si>
  <si>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</si>
  <si>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</si>
  <si>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</si>
  <si>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</si>
  <si>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</si>
  <si>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</si>
  <si>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</si>
  <si>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</si>
  <si>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</si>
  <si>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</si>
  <si>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</si>
  <si>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</si>
  <si>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</si>
  <si>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</si>
  <si>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</si>
  <si>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</si>
  <si>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</si>
  <si>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</si>
  <si>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</si>
  <si>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</si>
  <si>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</si>
  <si>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</si>
  <si>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</si>
  <si>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</si>
  <si>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</si>
  <si>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</si>
  <si>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</si>
  <si>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</si>
  <si>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</si>
  <si>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</si>
  <si>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</si>
  <si>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</si>
  <si>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</si>
  <si>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</si>
  <si>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</si>
  <si>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</si>
  <si>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</si>
  <si>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</si>
  <si>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</si>
  <si>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</si>
  <si>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</si>
  <si>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</si>
  <si>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</si>
  <si>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</si>
  <si>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</si>
  <si>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</si>
  <si>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</si>
  <si>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</si>
  <si>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</si>
  <si>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</si>
  <si>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</si>
  <si>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</si>
  <si>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</si>
  <si>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</si>
  <si>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</si>
  <si>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</si>
  <si>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</si>
  <si>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</si>
  <si>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</si>
  <si>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</si>
  <si>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</si>
  <si>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</si>
  <si>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</si>
  <si>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</si>
  <si>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</si>
  <si>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</si>
  <si>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</si>
  <si>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</si>
  <si>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</si>
  <si>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</si>
  <si>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</si>
  <si>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</si>
  <si>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</si>
  <si>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</si>
  <si>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</si>
  <si>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</si>
  <si>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</si>
  <si>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</si>
  <si>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</si>
  <si>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</si>
  <si>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</si>
  <si>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</si>
  <si>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</si>
  <si>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</si>
  <si>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</si>
  <si>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</si>
  <si>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</si>
  <si>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</si>
  <si>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</si>
  <si>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</si>
  <si>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</si>
  <si>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</si>
  <si>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</si>
  <si>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</si>
  <si>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</si>
  <si>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</si>
  <si>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</si>
  <si>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</si>
  <si>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</si>
  <si>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</si>
  <si>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</si>
  <si>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</si>
  <si>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</si>
  <si>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</si>
  <si>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</si>
  <si>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</si>
  <si>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</si>
  <si>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</si>
  <si>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</si>
  <si>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</si>
  <si>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</si>
  <si>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</si>
  <si>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</si>
  <si>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</si>
  <si>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</si>
  <si>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</si>
  <si>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</si>
  <si>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</si>
  <si>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</si>
  <si>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</si>
  <si>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</si>
  <si>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</si>
  <si>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</si>
  <si>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</si>
  <si>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</si>
  <si>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</si>
  <si>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</si>
  <si>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</si>
  <si>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</si>
  <si>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</si>
  <si>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</si>
  <si>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</si>
  <si>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</si>
  <si>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</si>
  <si>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</si>
  <si>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</si>
  <si>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</si>
  <si>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</si>
  <si>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</si>
  <si>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</si>
  <si>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</si>
  <si>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</si>
  <si>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</si>
  <si>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</si>
  <si>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</si>
  <si>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</si>
  <si>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</si>
  <si>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</si>
  <si>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</si>
  <si>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</si>
  <si>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</si>
  <si>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</si>
  <si>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</si>
  <si>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</si>
  <si>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</si>
  <si>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</si>
  <si>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</si>
  <si>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</si>
  <si>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</si>
  <si>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</si>
  <si>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</si>
  <si>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</si>
  <si>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</si>
  <si>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</si>
  <si>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</si>
  <si>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</si>
  <si>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</si>
  <si>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</si>
  <si>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</si>
  <si>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</si>
  <si>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</si>
  <si>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</si>
  <si>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</si>
  <si>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</si>
  <si>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</si>
  <si>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</si>
  <si>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</si>
  <si>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</si>
  <si>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</si>
  <si>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</si>
  <si>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</si>
  <si>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</si>
  <si>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</si>
  <si>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</si>
  <si>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</si>
  <si>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</si>
  <si>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</si>
  <si>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</si>
  <si>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</si>
  <si>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</si>
  <si>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</si>
  <si>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</si>
  <si>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</si>
  <si>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</si>
  <si>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</si>
  <si>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</si>
  <si>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</si>
  <si>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</si>
  <si>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</si>
  <si>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</si>
  <si>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</si>
  <si>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</si>
  <si>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</si>
  <si>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</si>
  <si>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</si>
  <si>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</si>
  <si>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</si>
  <si>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</si>
  <si>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</si>
  <si>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</si>
  <si>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</si>
  <si>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</si>
  <si>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</si>
  <si>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</si>
  <si>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</si>
  <si>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</si>
  <si>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</si>
  <si>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</si>
  <si>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</si>
  <si>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</si>
  <si>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</si>
  <si>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</si>
  <si>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</si>
  <si>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</si>
  <si>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</si>
  <si>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</si>
  <si>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</si>
  <si>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</si>
  <si>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</si>
  <si>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</si>
  <si>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</si>
  <si>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</si>
  <si>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</si>
  <si>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</si>
  <si>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</si>
  <si>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</si>
  <si>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</si>
  <si>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</si>
  <si>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</si>
  <si>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</si>
  <si>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</si>
  <si>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</si>
  <si>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</si>
  <si>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</si>
  <si>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</si>
  <si>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</si>
  <si>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</si>
  <si>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</si>
  <si>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</si>
  <si>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</si>
  <si>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</si>
  <si>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</si>
  <si>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</si>
  <si>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</si>
  <si>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</si>
  <si>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</si>
  <si>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</si>
  <si>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</si>
  <si>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</si>
  <si>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</si>
  <si>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</si>
  <si>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</si>
  <si>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</si>
  <si>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</si>
  <si>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</si>
  <si>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</si>
  <si>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</si>
  <si>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</si>
  <si>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</si>
  <si>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</si>
  <si>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</si>
  <si>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</si>
  <si>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</si>
  <si>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</si>
  <si>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</si>
  <si>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</si>
  <si>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</si>
  <si>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</si>
  <si>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</si>
  <si>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</si>
  <si>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</si>
  <si>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</si>
  <si>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</si>
  <si>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</si>
  <si>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</si>
  <si>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</si>
  <si>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</si>
  <si>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</si>
  <si>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</si>
  <si>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</si>
  <si>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</si>
  <si>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</si>
  <si>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</si>
  <si>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</si>
  <si>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</si>
  <si>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</si>
  <si>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</si>
  <si>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</si>
  <si>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</si>
  <si>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</si>
  <si>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</si>
  <si>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</si>
  <si>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</si>
  <si>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</si>
  <si>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</si>
  <si>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</si>
  <si>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</si>
  <si>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</si>
  <si>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</si>
  <si>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</si>
  <si>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</si>
  <si>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</si>
  <si>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</si>
  <si>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</si>
  <si>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</si>
  <si>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</si>
  <si>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</si>
  <si>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</si>
  <si>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</si>
  <si>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</si>
  <si>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</si>
  <si>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</si>
  <si>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</si>
  <si>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</si>
  <si>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</si>
  <si>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</si>
  <si>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</si>
  <si>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</si>
  <si>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</si>
  <si>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</si>
  <si>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</si>
  <si>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</si>
  <si>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</si>
  <si>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</si>
  <si>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</si>
  <si>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</si>
  <si>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</si>
  <si>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</si>
  <si>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</si>
  <si>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</si>
  <si>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</si>
  <si>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</si>
  <si>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</si>
  <si>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</si>
  <si>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</si>
  <si>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</si>
  <si>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</si>
  <si>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</si>
  <si>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</si>
  <si>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</si>
  <si>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</si>
  <si>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</si>
  <si>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</si>
  <si>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</si>
  <si>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</si>
  <si>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</si>
  <si>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</si>
  <si>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</si>
  <si>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</si>
  <si>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</si>
  <si>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</si>
  <si>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</si>
  <si>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</si>
  <si>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</si>
  <si>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</si>
  <si>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</si>
  <si>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</si>
  <si>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</si>
  <si>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</si>
  <si>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</si>
  <si>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</si>
  <si>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</si>
  <si>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</si>
  <si>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</si>
  <si>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</si>
  <si>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</si>
  <si>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</si>
  <si>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</si>
  <si>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</si>
  <si>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</si>
  <si>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</si>
  <si>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</si>
  <si>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</si>
  <si>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</si>
  <si>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</si>
  <si>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</si>
  <si>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</si>
  <si>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</si>
  <si>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</si>
  <si>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</si>
  <si>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</si>
  <si>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</si>
  <si>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</si>
  <si>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</si>
  <si>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</si>
  <si>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</si>
  <si>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</si>
  <si>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</si>
  <si>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</si>
  <si>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</si>
  <si>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</si>
  <si>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</si>
  <si>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</si>
  <si>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</si>
  <si>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</si>
  <si>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</si>
  <si>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</si>
  <si>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</si>
  <si>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</si>
  <si>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</si>
  <si>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</si>
  <si>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</si>
  <si>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</si>
  <si>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</si>
  <si>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</si>
  <si>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</si>
  <si>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</si>
  <si>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</si>
  <si>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</si>
  <si>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</si>
  <si>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</si>
  <si>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</si>
  <si>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</si>
  <si>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</si>
  <si>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</si>
  <si>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</si>
  <si>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</si>
  <si>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</si>
  <si>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</si>
  <si>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</si>
  <si>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</si>
  <si>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</si>
  <si>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</si>
  <si>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</si>
  <si>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</si>
  <si>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</si>
  <si>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</si>
  <si>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</si>
  <si>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</si>
  <si>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</si>
  <si>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</si>
  <si>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</si>
  <si>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</si>
  <si>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</si>
  <si>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</si>
  <si>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</si>
  <si>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</si>
  <si>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</si>
  <si>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</si>
  <si>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</si>
  <si>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</si>
  <si>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</si>
  <si>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</si>
  <si>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</si>
  <si>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</si>
  <si>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</si>
  <si>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</si>
  <si>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</si>
  <si>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</si>
  <si>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</si>
  <si>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</si>
  <si>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</si>
  <si>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</si>
  <si>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</si>
  <si>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</si>
  <si>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</si>
  <si>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</si>
  <si>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</si>
  <si>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</si>
  <si>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</si>
  <si>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</si>
  <si>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</si>
  <si>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</si>
  <si>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</si>
  <si>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</si>
  <si>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</si>
  <si>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</si>
  <si>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</si>
  <si>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</si>
  <si>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</si>
  <si>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</si>
  <si>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</si>
  <si>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</si>
  <si>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</si>
  <si>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</si>
  <si>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</si>
  <si>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</si>
  <si>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</si>
  <si>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</si>
  <si>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</si>
  <si>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</si>
  <si>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</si>
  <si>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</si>
  <si>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</si>
  <si>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</si>
  <si>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</si>
  <si>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</si>
  <si>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</si>
  <si>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</si>
  <si>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</si>
  <si>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</si>
  <si>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</si>
  <si>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</si>
  <si>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</si>
  <si>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</si>
  <si>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</si>
  <si>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</si>
  <si>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</si>
  <si>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</si>
  <si>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</si>
  <si>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</si>
  <si>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</si>
  <si>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</si>
  <si>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</si>
  <si>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</si>
  <si>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</si>
  <si>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</si>
  <si>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</si>
  <si>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</si>
  <si>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</si>
  <si>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</si>
  <si>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</si>
  <si>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</si>
  <si>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</si>
  <si>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</si>
  <si>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</si>
  <si>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</si>
  <si>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</si>
  <si>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</si>
  <si>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</si>
  <si>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</si>
  <si>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</si>
  <si>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</si>
  <si>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</si>
  <si>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</si>
  <si>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</si>
  <si>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</si>
  <si>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</si>
  <si>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</si>
  <si>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</si>
  <si>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</si>
  <si>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</si>
  <si>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</si>
  <si>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</si>
  <si>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</si>
  <si>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</si>
  <si>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</si>
  <si>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</si>
  <si>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</si>
  <si>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</si>
  <si>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</si>
  <si>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</si>
  <si>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</si>
  <si>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</si>
  <si>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</si>
  <si>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</si>
  <si>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</si>
  <si>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</si>
  <si>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</si>
  <si>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</si>
  <si>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</si>
  <si>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</si>
  <si>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</si>
  <si>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</si>
  <si>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</si>
  <si>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</si>
  <si>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</si>
  <si>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</si>
  <si>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</si>
  <si>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</si>
  <si>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</si>
  <si>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</si>
  <si>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</si>
  <si>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</si>
  <si>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</si>
  <si>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</si>
  <si>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</si>
  <si>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</si>
  <si>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</si>
  <si>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</si>
  <si>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</si>
  <si>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</si>
  <si>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</si>
  <si>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</si>
  <si>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</si>
  <si>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</si>
  <si>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</si>
  <si>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</si>
  <si>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</si>
  <si>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</si>
  <si>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</si>
  <si>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</si>
  <si>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</si>
  <si>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</si>
  <si>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</si>
  <si>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</si>
  <si>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</si>
  <si>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</si>
  <si>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</si>
  <si>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</si>
  <si>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</si>
  <si>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</si>
  <si>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</si>
  <si>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</si>
  <si>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</si>
  <si>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</si>
  <si>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</si>
  <si>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</si>
  <si>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</si>
  <si>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</si>
  <si>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</si>
  <si>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</si>
  <si>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</si>
  <si>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</si>
  <si>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</si>
  <si>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</si>
  <si>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</si>
  <si>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</si>
  <si>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</si>
  <si>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</si>
  <si>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</si>
  <si>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</si>
  <si>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</si>
  <si>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</si>
  <si>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</si>
  <si>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</si>
  <si>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</si>
  <si>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</si>
  <si>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</si>
  <si>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</si>
  <si>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</si>
  <si>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</si>
  <si>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</si>
  <si>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</si>
  <si>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</si>
  <si>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</si>
  <si>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</si>
  <si>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</si>
  <si>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</si>
  <si>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</si>
  <si>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</si>
  <si>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</si>
  <si>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</si>
  <si>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</si>
  <si>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</si>
  <si>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</si>
  <si>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</si>
  <si>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</si>
  <si>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</si>
  <si>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</si>
  <si>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</si>
  <si>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</si>
  <si>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</si>
  <si>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</si>
  <si>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</si>
  <si>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</si>
  <si>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</si>
  <si>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</si>
  <si>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</si>
  <si>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</si>
  <si>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</si>
  <si>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</si>
  <si>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</si>
  <si>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</si>
  <si>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</si>
  <si>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</si>
  <si>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</si>
  <si>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</si>
  <si>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</si>
  <si>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</si>
  <si>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</si>
  <si>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</si>
  <si>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</si>
  <si>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</si>
  <si>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</si>
  <si>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</si>
  <si>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</si>
  <si>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</si>
  <si>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</si>
  <si>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</si>
  <si>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</si>
  <si>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</si>
  <si>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</si>
  <si>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</si>
  <si>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</si>
  <si>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</si>
  <si>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</si>
  <si>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</si>
  <si>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</si>
  <si>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</si>
  <si>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</si>
  <si>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</si>
  <si>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</si>
  <si>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</si>
  <si>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</si>
  <si>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</si>
  <si>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</si>
  <si>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</si>
  <si>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</si>
  <si>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</si>
  <si>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</si>
  <si>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</si>
  <si>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</si>
  <si>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</si>
  <si>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</si>
  <si>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</si>
  <si>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</si>
  <si>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</si>
  <si>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</si>
  <si>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</si>
  <si>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</si>
  <si>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</si>
  <si>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</si>
  <si>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</si>
  <si>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</si>
  <si>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</si>
  <si>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</si>
  <si>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</si>
  <si>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</si>
  <si>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</si>
  <si>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</si>
  <si>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</si>
  <si>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</si>
  <si>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</si>
  <si>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</si>
  <si>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</si>
  <si>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</si>
  <si>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</si>
  <si>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</si>
  <si>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</si>
  <si>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</si>
  <si>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</si>
  <si>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</si>
  <si>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</si>
  <si>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</si>
  <si>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</si>
  <si>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</si>
  <si>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</si>
  <si>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</si>
  <si>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</si>
  <si>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</si>
  <si>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</si>
  <si>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</si>
  <si>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</si>
  <si>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</si>
  <si>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</si>
  <si>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</si>
  <si>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</si>
  <si>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</si>
  <si>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</si>
  <si>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</si>
  <si>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</si>
  <si>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</si>
  <si>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</si>
  <si>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</si>
  <si>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</si>
  <si>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</si>
  <si>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</si>
  <si>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</si>
  <si>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</si>
  <si>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</si>
  <si>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</si>
  <si>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</si>
  <si>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</si>
  <si>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</si>
  <si>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</si>
  <si>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</si>
  <si>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</si>
  <si>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</si>
  <si>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</si>
  <si>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</si>
  <si>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</si>
  <si>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</si>
  <si>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</si>
  <si>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</si>
  <si>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</si>
  <si>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</si>
  <si>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</si>
  <si>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</si>
  <si>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</si>
  <si>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</si>
  <si>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</si>
  <si>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</si>
  <si>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</si>
  <si>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</si>
  <si>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</si>
  <si>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</si>
  <si>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</si>
  <si>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</si>
  <si>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</si>
  <si>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</si>
  <si>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</si>
  <si>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</si>
  <si>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</si>
  <si>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</si>
  <si>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</si>
  <si>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</si>
  <si>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</si>
  <si>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</si>
  <si>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</si>
  <si>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</si>
  <si>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</si>
  <si>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</si>
  <si>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</si>
  <si>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</si>
  <si>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</si>
  <si>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</si>
  <si>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</si>
  <si>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</si>
  <si>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</si>
  <si>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</si>
  <si>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</si>
  <si>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</si>
  <si>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</si>
  <si>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</si>
  <si>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</si>
  <si>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</si>
  <si>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</si>
  <si>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</si>
  <si>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</si>
  <si>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</si>
  <si>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</si>
  <si>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</si>
  <si>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</si>
  <si>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</si>
  <si>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</si>
  <si>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</si>
  <si>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</si>
  <si>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</si>
  <si>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</si>
  <si>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</si>
  <si>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</si>
  <si>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</si>
  <si>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</si>
  <si>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</si>
  <si>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</si>
  <si>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</si>
  <si>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</si>
  <si>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</si>
  <si>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</si>
  <si>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</si>
  <si>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</si>
  <si>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</si>
  <si>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</si>
  <si>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</si>
  <si>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</si>
  <si>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</si>
  <si>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</si>
  <si>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</si>
  <si>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</si>
  <si>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</si>
  <si>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</si>
  <si>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</si>
  <si>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</si>
  <si>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</si>
  <si>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</si>
  <si>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</si>
  <si>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</si>
  <si>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</si>
  <si>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</si>
  <si>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</si>
  <si>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</si>
  <si>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</si>
  <si>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</si>
  <si>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</si>
  <si>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</si>
  <si>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</si>
  <si>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</si>
  <si>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</si>
  <si>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</si>
  <si>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</si>
  <si>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</si>
  <si>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</si>
  <si>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</si>
  <si>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</si>
  <si>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</si>
  <si>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</si>
  <si>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</si>
  <si>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</si>
  <si>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</si>
  <si>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</si>
  <si>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</si>
  <si>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</si>
  <si>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</si>
  <si>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</si>
  <si>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</si>
  <si>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</si>
  <si>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</si>
  <si>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</si>
  <si>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</si>
  <si>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</si>
  <si>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</si>
  <si>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</si>
  <si>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</si>
  <si>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</si>
  <si>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</si>
  <si>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</si>
  <si>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</si>
  <si>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</si>
  <si>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</si>
  <si>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</si>
  <si>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</si>
  <si>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</si>
  <si>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</si>
  <si>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</si>
  <si>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</si>
  <si>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</si>
  <si>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</si>
  <si>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</si>
  <si>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</si>
  <si>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</si>
  <si>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</si>
  <si>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</si>
  <si>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</si>
  <si>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</si>
  <si>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</si>
  <si>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</si>
  <si>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</si>
  <si>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</si>
  <si>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</si>
  <si>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</si>
  <si>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</si>
  <si>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</si>
  <si>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</si>
  <si>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</si>
  <si>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</si>
  <si>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</si>
  <si>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</si>
  <si>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</si>
  <si>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</si>
  <si>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</si>
  <si>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</si>
  <si>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</si>
  <si>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</si>
  <si>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</si>
  <si>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</si>
  <si>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</si>
  <si>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</si>
  <si>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</si>
  <si>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</si>
  <si>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</si>
  <si>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</si>
  <si>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</si>
  <si>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</si>
  <si>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</si>
  <si>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</si>
  <si>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</si>
  <si>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</si>
  <si>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</si>
  <si>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</si>
  <si>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</si>
  <si>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</si>
  <si>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</si>
  <si>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</si>
  <si>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</si>
  <si>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</si>
  <si>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</si>
  <si>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</si>
  <si>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</si>
  <si>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</si>
  <si>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</si>
  <si>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</si>
  <si>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</si>
  <si>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</si>
  <si>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</si>
  <si>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</si>
  <si>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</si>
  <si>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</si>
  <si>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</si>
  <si>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</si>
  <si>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</si>
  <si>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</si>
  <si>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</si>
  <si>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</si>
  <si>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</si>
  <si>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</si>
  <si>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</si>
  <si>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</si>
  <si>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</si>
  <si>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</si>
  <si>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</si>
  <si>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</si>
  <si>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</si>
  <si>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</si>
  <si>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</si>
  <si>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</si>
  <si>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</si>
  <si>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</si>
  <si>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</si>
  <si>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</si>
  <si>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</si>
  <si>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</si>
  <si>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</si>
  <si>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</si>
  <si>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</si>
  <si>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</si>
  <si>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</si>
  <si>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</si>
  <si>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</si>
  <si>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</si>
  <si>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</si>
  <si>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</si>
  <si>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</si>
  <si>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</si>
  <si>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</si>
  <si>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</si>
  <si>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</si>
  <si>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</si>
  <si>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</si>
  <si>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</si>
  <si>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</si>
  <si>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</si>
  <si>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</si>
  <si>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</si>
  <si>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</si>
  <si>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</si>
  <si>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</si>
  <si>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</si>
  <si>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</si>
  <si>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</si>
  <si>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</si>
  <si>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</si>
  <si>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</si>
  <si>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</si>
  <si>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</si>
  <si>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</si>
  <si>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</si>
  <si>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</si>
  <si>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</si>
  <si>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</si>
  <si>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</si>
  <si>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</si>
  <si>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</si>
  <si>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</si>
  <si>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</si>
  <si>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</si>
  <si>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</si>
  <si>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</si>
  <si>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</si>
  <si>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</si>
  <si>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</si>
  <si>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</si>
  <si>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</si>
  <si>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</si>
  <si>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</si>
  <si>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</si>
  <si>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</si>
  <si>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</si>
  <si>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</si>
  <si>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</si>
  <si>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</si>
  <si>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</si>
  <si>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</si>
  <si>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</si>
  <si>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</si>
  <si>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</si>
  <si>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</si>
  <si>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</si>
  <si>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</si>
  <si>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</si>
  <si>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</si>
  <si>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</si>
  <si>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</si>
  <si>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</si>
  <si>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</si>
  <si>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</si>
  <si>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</si>
  <si>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</si>
  <si>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</si>
  <si>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</si>
  <si>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</si>
  <si>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</si>
  <si>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</si>
  <si>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</si>
  <si>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</si>
  <si>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</si>
  <si>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</si>
  <si>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</si>
  <si>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</si>
  <si>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</si>
  <si>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</si>
  <si>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</si>
  <si>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</si>
  <si>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</si>
  <si>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</si>
  <si>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</si>
  <si>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</si>
  <si>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</si>
  <si>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</si>
  <si>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</si>
  <si>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</si>
  <si>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</si>
  <si>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</si>
  <si>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</si>
  <si>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</si>
  <si>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</si>
  <si>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</si>
  <si>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</si>
  <si>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</si>
  <si>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</si>
  <si>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</si>
  <si>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</si>
  <si>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</si>
  <si>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</si>
  <si>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</si>
  <si>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</si>
  <si>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</si>
  <si>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</si>
  <si>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</si>
  <si>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</si>
  <si>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</si>
  <si>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</si>
  <si>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</si>
  <si>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</si>
  <si>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</si>
  <si>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</si>
  <si>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</si>
  <si>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</si>
  <si>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</si>
  <si>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</si>
  <si>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</si>
  <si>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</si>
  <si>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</si>
  <si>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</si>
  <si>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</si>
  <si>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</si>
  <si>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</si>
  <si>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</si>
  <si>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</si>
  <si>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</si>
  <si>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</si>
  <si>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</si>
  <si>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</si>
  <si>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</si>
  <si>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</si>
  <si>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</si>
  <si>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</si>
  <si>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</si>
  <si>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</si>
  <si>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</si>
  <si>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</si>
  <si>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</si>
  <si>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</si>
  <si>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</si>
  <si>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</si>
  <si>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</si>
  <si>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</si>
  <si>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</si>
  <si>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</si>
  <si>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</si>
  <si>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</si>
  <si>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</si>
  <si>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</si>
  <si>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</si>
  <si>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</si>
  <si>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</si>
  <si>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</si>
  <si>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</si>
  <si>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</si>
  <si>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</si>
  <si>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</si>
  <si>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</si>
  <si>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</si>
  <si>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</si>
  <si>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</si>
  <si>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</si>
  <si>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</si>
  <si>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</si>
  <si>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</si>
  <si>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</si>
  <si>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</si>
  <si>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</si>
  <si>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</si>
  <si>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</si>
  <si>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</si>
  <si>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</si>
  <si>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</si>
  <si>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</si>
  <si>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</si>
  <si>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</si>
  <si>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</si>
  <si>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</si>
  <si>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</si>
  <si>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</si>
  <si>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</si>
  <si>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</si>
  <si>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</si>
  <si>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</si>
  <si>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</si>
  <si>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</si>
  <si>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</si>
  <si>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</si>
  <si>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</si>
  <si>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</si>
  <si>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</si>
  <si>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</si>
  <si>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</si>
  <si>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</si>
  <si>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</si>
  <si>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</si>
  <si>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</si>
  <si>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</si>
  <si>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</si>
  <si>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</si>
  <si>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</si>
  <si>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</si>
  <si>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</si>
  <si>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</si>
  <si>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</si>
  <si>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</si>
  <si>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</si>
  <si>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</si>
  <si>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</si>
  <si>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</si>
  <si>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</si>
  <si>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</si>
  <si>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</si>
  <si>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</si>
  <si>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</si>
  <si>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</si>
  <si>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</si>
  <si>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</si>
  <si>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</si>
  <si>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</si>
  <si>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</si>
  <si>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</si>
  <si>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</si>
  <si>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</si>
  <si>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</si>
  <si>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</si>
  <si>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</si>
  <si>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</si>
  <si>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</si>
  <si>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</si>
  <si>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</si>
  <si>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</si>
  <si>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</si>
  <si>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</si>
  <si>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</si>
  <si>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</si>
  <si>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</si>
  <si>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</si>
  <si>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</si>
  <si>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</si>
  <si>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</si>
  <si>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</si>
  <si>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</si>
  <si>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</si>
  <si>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</si>
  <si>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</si>
  <si>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</si>
  <si>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</si>
  <si>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</si>
  <si>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</si>
  <si>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</si>
  <si>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</si>
  <si>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</si>
  <si>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</si>
  <si>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</si>
  <si>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</si>
  <si>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</si>
  <si>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</si>
  <si>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</si>
  <si>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</si>
  <si>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</si>
  <si>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</si>
  <si>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</si>
  <si>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</si>
  <si>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</si>
  <si>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</si>
  <si>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</si>
  <si>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</si>
  <si>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</si>
  <si>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</si>
  <si>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</si>
  <si>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</si>
  <si>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</si>
  <si>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</si>
  <si>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</si>
  <si>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</si>
  <si>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</si>
  <si>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</si>
  <si>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</si>
  <si>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</si>
  <si>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</si>
  <si>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</si>
  <si>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</si>
  <si>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</si>
  <si>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</si>
  <si>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</si>
  <si>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</si>
  <si>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</si>
  <si>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</si>
  <si>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</si>
  <si>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</si>
  <si>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</si>
  <si>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</si>
  <si>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</si>
  <si>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</si>
  <si>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</si>
  <si>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</si>
  <si>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</si>
  <si>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</si>
  <si>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</si>
  <si>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</si>
  <si>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</si>
  <si>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</si>
  <si>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</si>
  <si>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</si>
  <si>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</si>
  <si>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</si>
  <si>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</si>
  <si>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</si>
  <si>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</si>
  <si>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</si>
  <si>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</si>
  <si>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</si>
  <si>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</si>
  <si>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</si>
  <si>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</si>
  <si>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</si>
  <si>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</si>
  <si>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</si>
  <si>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</si>
  <si>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</si>
  <si>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</si>
  <si>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</si>
  <si>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</si>
  <si>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</si>
  <si>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</si>
  <si>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</si>
  <si>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</si>
  <si>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</si>
  <si>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</si>
  <si>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</si>
  <si>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</si>
  <si>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</si>
  <si>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</si>
  <si>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</si>
  <si>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</si>
  <si>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</si>
  <si>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</si>
  <si>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</si>
  <si>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</si>
  <si>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</si>
  <si>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</si>
  <si>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</si>
  <si>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</si>
  <si>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</si>
  <si>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</si>
  <si>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</si>
  <si>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</si>
  <si>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</si>
  <si>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</si>
  <si>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</si>
  <si>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</si>
  <si>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</si>
  <si>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</si>
  <si>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</si>
  <si>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</si>
  <si>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</si>
  <si>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</si>
  <si>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</si>
  <si>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</si>
  <si>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</si>
  <si>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</si>
  <si>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</si>
  <si>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</si>
  <si>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</si>
  <si>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</si>
  <si>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</si>
  <si>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</si>
  <si>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</si>
  <si>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</si>
  <si>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</si>
  <si>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</si>
  <si>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</si>
  <si>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</si>
  <si>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</si>
  <si>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</si>
  <si>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</si>
  <si>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</si>
  <si>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</si>
  <si>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</si>
  <si>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</si>
  <si>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</si>
  <si>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</si>
  <si>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</si>
  <si>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</si>
  <si>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</si>
  <si>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</si>
  <si>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</si>
  <si>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</si>
  <si>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</si>
  <si>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</si>
  <si>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</si>
  <si>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</si>
  <si>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</si>
  <si>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</si>
  <si>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</si>
  <si>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</si>
  <si>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</si>
  <si>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</si>
  <si>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</si>
  <si>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</si>
  <si>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</si>
  <si>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</si>
  <si>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</si>
  <si>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</si>
  <si>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</si>
  <si>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</si>
  <si>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</si>
  <si>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</si>
  <si>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</si>
  <si>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</si>
  <si>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</si>
  <si>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</si>
  <si>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</si>
  <si>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</si>
  <si>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</si>
  <si>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</si>
  <si>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</si>
  <si>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</si>
  <si>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</si>
  <si>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</si>
  <si>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</si>
  <si>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</si>
  <si>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</si>
  <si>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</si>
  <si>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</si>
  <si>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</si>
  <si>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</si>
  <si>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</si>
  <si>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</si>
  <si>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</si>
  <si>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</si>
  <si>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</si>
  <si>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</si>
  <si>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</si>
  <si>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</si>
  <si>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</si>
  <si>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</si>
  <si>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</si>
  <si>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</si>
  <si>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</si>
  <si>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</si>
  <si>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</si>
  <si>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</si>
  <si>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</si>
  <si>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</si>
  <si>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</si>
  <si>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</si>
  <si>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</si>
  <si>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</si>
  <si>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</si>
  <si>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</si>
  <si>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</si>
  <si>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</si>
  <si>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</si>
  <si>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</si>
  <si>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</si>
  <si>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</si>
  <si>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</si>
  <si>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</si>
  <si>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</si>
  <si>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</si>
  <si>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</si>
  <si>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</si>
  <si>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</si>
  <si>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</si>
  <si>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</si>
  <si>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</si>
  <si>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</si>
  <si>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</si>
  <si>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</si>
  <si>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</si>
  <si>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</si>
  <si>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</si>
  <si>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</si>
  <si>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</si>
  <si>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</si>
  <si>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</si>
  <si>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</si>
  <si>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</si>
  <si>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</si>
  <si>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</si>
  <si>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</si>
  <si>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</si>
  <si>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</si>
  <si>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</si>
  <si>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</si>
  <si>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</si>
  <si>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</si>
  <si>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</si>
  <si>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</si>
  <si>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</si>
  <si>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</si>
  <si>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</si>
  <si>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</si>
  <si>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</si>
  <si>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</si>
  <si>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</si>
  <si>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</si>
  <si>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</si>
  <si>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</si>
  <si>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</si>
  <si>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</si>
  <si>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</si>
  <si>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</si>
  <si>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</si>
  <si>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</si>
  <si>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</si>
  <si>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</si>
  <si>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</si>
  <si>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</si>
  <si>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</si>
  <si>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</si>
  <si>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</si>
  <si>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</si>
  <si>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</si>
  <si>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</si>
  <si>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</si>
  <si>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</si>
  <si>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</si>
  <si>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</si>
  <si>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</si>
  <si>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</si>
  <si>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</si>
  <si>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</si>
  <si>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</si>
  <si>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</si>
  <si>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</si>
  <si>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</si>
  <si>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</si>
  <si>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</si>
  <si>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</si>
  <si>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</si>
  <si>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</si>
  <si>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</si>
  <si>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</si>
  <si>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</si>
  <si>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</si>
  <si>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</si>
  <si>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</si>
  <si>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</si>
  <si>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</si>
  <si>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</si>
  <si>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</si>
  <si>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</si>
  <si>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</si>
  <si>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</si>
  <si>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</si>
  <si>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</si>
  <si>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</si>
  <si>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</si>
  <si>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</si>
  <si>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</si>
  <si>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</si>
  <si>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</si>
  <si>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</si>
  <si>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</si>
  <si>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</si>
  <si>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</si>
  <si>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</si>
  <si>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</si>
  <si>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</si>
  <si>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</si>
  <si>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</si>
  <si>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</si>
  <si>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</si>
  <si>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</si>
  <si>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</si>
  <si>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</si>
  <si>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</si>
  <si>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</si>
  <si>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</si>
  <si>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</si>
  <si>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</si>
  <si>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</si>
  <si>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</si>
  <si>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</si>
  <si>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</si>
  <si>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</si>
  <si>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</si>
  <si>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</si>
  <si>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</si>
  <si>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</si>
  <si>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</si>
  <si>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</si>
  <si>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</si>
  <si>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</si>
  <si>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</si>
  <si>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</si>
  <si>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</si>
  <si>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</si>
  <si>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</si>
  <si>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</si>
  <si>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</si>
  <si>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</si>
  <si>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</si>
  <si>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</si>
  <si>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</si>
  <si>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</si>
  <si>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</si>
  <si>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</si>
  <si>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</si>
  <si>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</si>
  <si>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</si>
  <si>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</si>
  <si>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</si>
  <si>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</si>
  <si>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</si>
  <si>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</si>
  <si>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</si>
  <si>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</si>
  <si>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</si>
  <si>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</si>
  <si>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</si>
  <si>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</si>
  <si>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</si>
  <si>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</si>
  <si>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</si>
  <si>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</si>
  <si>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</si>
  <si>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</si>
  <si>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</si>
  <si>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</si>
  <si>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</si>
  <si>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</si>
  <si>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</si>
  <si>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</si>
  <si>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</si>
  <si>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</si>
  <si>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</si>
  <si>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</si>
  <si>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</si>
  <si>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</si>
  <si>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</si>
  <si>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</si>
  <si>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</si>
  <si>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</si>
  <si>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</si>
  <si>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</si>
  <si>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</si>
  <si>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</si>
  <si>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</si>
  <si>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</si>
  <si>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</si>
  <si>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</si>
  <si>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</si>
  <si>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</si>
  <si>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</si>
  <si>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</si>
  <si>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</si>
  <si>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</si>
  <si>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</si>
  <si>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</si>
  <si>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</si>
  <si>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</si>
  <si>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</si>
  <si>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</si>
  <si>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</si>
  <si>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</si>
  <si>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</si>
  <si>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</si>
  <si>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</si>
  <si>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</si>
  <si>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</si>
  <si>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</si>
  <si>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</si>
  <si>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</si>
  <si>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</si>
  <si>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</si>
  <si>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</si>
  <si>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</si>
  <si>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</si>
  <si>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</si>
  <si>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</si>
  <si>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</si>
  <si>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</si>
  <si>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</si>
  <si>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</si>
  <si>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</si>
  <si>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</si>
  <si>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</si>
  <si>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</si>
  <si>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</si>
  <si>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</si>
  <si>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</si>
  <si>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</si>
  <si>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</si>
  <si>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</si>
  <si>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</si>
  <si>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</si>
  <si>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</si>
  <si>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</si>
  <si>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</si>
  <si>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</si>
  <si>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</si>
  <si>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</si>
  <si>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</si>
  <si>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</si>
  <si>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</si>
  <si>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</si>
  <si>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</si>
  <si>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</si>
  <si>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</si>
  <si>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</si>
  <si>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</si>
  <si>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</si>
  <si>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</si>
  <si>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</si>
  <si>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</si>
  <si>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</si>
  <si>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</si>
  <si>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</si>
  <si>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</si>
  <si>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</si>
  <si>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</si>
  <si>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</si>
  <si>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</si>
  <si>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</si>
  <si>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</si>
  <si>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</si>
  <si>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</si>
  <si>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</si>
  <si>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</si>
  <si>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</si>
  <si>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</si>
  <si>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</si>
  <si>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</si>
  <si>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</si>
  <si>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</si>
  <si>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</si>
  <si>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</si>
  <si>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</si>
  <si>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</si>
  <si>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</si>
  <si>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</si>
  <si>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</si>
  <si>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</si>
  <si>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</si>
  <si>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</si>
  <si>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</si>
  <si>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</si>
  <si>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</si>
  <si>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</si>
  <si>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</si>
  <si>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</si>
  <si>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</si>
  <si>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</si>
  <si>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</si>
  <si>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</si>
  <si>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</si>
  <si>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</si>
  <si>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</si>
  <si>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</si>
  <si>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</si>
  <si>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</si>
  <si>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</si>
  <si>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</si>
  <si>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</si>
  <si>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</si>
  <si>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</si>
  <si>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</si>
  <si>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</si>
  <si>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</si>
  <si>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</si>
  <si>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</si>
  <si>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</si>
  <si>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</si>
  <si>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</si>
  <si>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</si>
  <si>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</si>
  <si>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</si>
  <si>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</si>
  <si>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</si>
  <si>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</si>
  <si>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</si>
  <si>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</si>
  <si>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</si>
  <si>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</si>
  <si>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</si>
  <si>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</si>
  <si>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</si>
  <si>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</si>
  <si>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</si>
  <si>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</si>
  <si>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</si>
  <si>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</si>
  <si>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</si>
  <si>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</si>
  <si>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</si>
  <si>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</si>
  <si>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</si>
  <si>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</si>
  <si>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</si>
  <si>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</si>
  <si>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</si>
  <si>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</si>
  <si>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</si>
  <si>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</si>
  <si>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</si>
  <si>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</si>
  <si>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</si>
  <si>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</si>
  <si>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</si>
  <si>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</si>
  <si>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</si>
  <si>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</si>
  <si>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</si>
  <si>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</si>
  <si>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</si>
  <si>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</si>
  <si>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</si>
  <si>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</si>
  <si>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</si>
  <si>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</si>
  <si>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</si>
  <si>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</si>
  <si>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</si>
  <si>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</si>
  <si>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</si>
  <si>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</si>
  <si>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</si>
  <si>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</si>
  <si>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</si>
  <si>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</si>
  <si>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</si>
  <si>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</si>
  <si>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</si>
  <si>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</si>
  <si>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</si>
  <si>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</si>
  <si>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</si>
  <si>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</si>
  <si>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</si>
  <si>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</si>
  <si>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</si>
  <si>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</si>
  <si>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</si>
  <si>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</si>
  <si>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</si>
  <si>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</si>
  <si>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</si>
  <si>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</si>
  <si>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</si>
  <si>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</si>
  <si>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</si>
  <si>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</si>
  <si>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</si>
  <si>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</si>
  <si>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</si>
  <si>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</si>
  <si>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</si>
  <si>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</si>
  <si>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</si>
  <si>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</si>
  <si>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</si>
  <si>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</si>
  <si>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</si>
  <si>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</si>
  <si>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</si>
  <si>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</si>
  <si>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</si>
  <si>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</si>
  <si>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</si>
  <si>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</si>
  <si>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</si>
  <si>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</si>
  <si>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</si>
  <si>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</si>
  <si>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</si>
  <si>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</si>
  <si>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</si>
  <si>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</si>
  <si>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</si>
  <si>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</si>
  <si>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</si>
  <si>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</si>
  <si>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</si>
  <si>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</si>
  <si>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</si>
  <si>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</si>
  <si>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</si>
  <si>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</si>
  <si>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</si>
  <si>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</si>
  <si>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</si>
  <si>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</si>
  <si>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</si>
  <si>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</si>
  <si>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</si>
  <si>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</si>
  <si>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</si>
  <si>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</si>
  <si>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</si>
  <si>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</si>
  <si>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</si>
  <si>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</si>
  <si>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</si>
  <si>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</si>
  <si>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</si>
  <si>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</si>
  <si>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</si>
  <si>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</si>
  <si>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</si>
  <si>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</si>
  <si>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</si>
  <si>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</si>
  <si>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</si>
  <si>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</si>
  <si>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</si>
  <si>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</si>
  <si>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</si>
  <si>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</si>
  <si>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</si>
  <si>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</si>
  <si>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</si>
  <si>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</si>
  <si>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</si>
  <si>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</si>
  <si>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</si>
  <si>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</si>
  <si>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</si>
  <si>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</si>
  <si>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</si>
  <si>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</si>
  <si>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</si>
  <si>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</si>
  <si>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</si>
  <si>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</si>
  <si>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</si>
  <si>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</si>
  <si>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</si>
  <si>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</si>
  <si>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</si>
  <si>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</si>
  <si>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</si>
  <si>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</si>
  <si>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</si>
  <si>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</si>
  <si>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</si>
  <si>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</si>
  <si>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</si>
  <si>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</si>
  <si>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</si>
  <si>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</si>
  <si>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</si>
  <si>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</si>
  <si>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</si>
  <si>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</si>
  <si>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</si>
  <si>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</si>
  <si>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</si>
  <si>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</si>
  <si>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</si>
  <si>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</si>
  <si>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</si>
  <si>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</si>
  <si>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</si>
  <si>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</si>
  <si>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</si>
  <si>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</si>
  <si>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</si>
  <si>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</si>
  <si>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</si>
  <si>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</si>
  <si>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</si>
  <si>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</si>
  <si>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</si>
  <si>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</si>
  <si>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</si>
  <si>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</si>
  <si>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</si>
  <si>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</si>
  <si>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</si>
  <si>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</si>
  <si>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</si>
  <si>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</si>
  <si>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</si>
  <si>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</si>
  <si>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</si>
  <si>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</si>
  <si>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</si>
  <si>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</si>
  <si>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</si>
  <si>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</si>
  <si>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</si>
  <si>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</si>
  <si>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</si>
  <si>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</si>
  <si>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</si>
  <si>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</si>
  <si>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</si>
  <si>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</si>
  <si>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</si>
  <si>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</si>
  <si>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</si>
  <si>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</si>
  <si>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</si>
  <si>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</si>
  <si>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</si>
  <si>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</si>
  <si>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</si>
  <si>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</si>
  <si>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</si>
  <si>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</si>
  <si>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</si>
  <si>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</si>
  <si>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</si>
  <si>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</si>
  <si>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</si>
  <si>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</si>
  <si>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</si>
  <si>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</si>
  <si>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</si>
  <si>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</si>
  <si>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</si>
  <si>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</si>
  <si>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</si>
  <si>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</si>
  <si>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</si>
  <si>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</si>
  <si>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</si>
  <si>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</si>
  <si>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</si>
  <si>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</si>
  <si>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</si>
  <si>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</si>
  <si>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</si>
  <si>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</si>
  <si>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</si>
  <si>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</si>
  <si>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</si>
  <si>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</si>
  <si>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</si>
  <si>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</si>
  <si>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</si>
  <si>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</si>
  <si>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</si>
  <si>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</si>
  <si>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</si>
  <si>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</si>
  <si>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</si>
  <si>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</si>
  <si>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</si>
  <si>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</si>
  <si>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</si>
  <si>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</si>
  <si>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</si>
  <si>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</si>
  <si>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</si>
  <si>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</si>
  <si>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</si>
  <si>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</si>
  <si>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</si>
  <si>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</si>
  <si>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</si>
  <si>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</si>
  <si>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</si>
  <si>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</si>
  <si>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</si>
  <si>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</si>
  <si>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</si>
  <si>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</si>
  <si>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</si>
  <si>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</si>
  <si>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</si>
  <si>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</si>
  <si>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</si>
  <si>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</si>
  <si>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</si>
  <si>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</si>
  <si>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</si>
  <si>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</si>
  <si>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</si>
  <si>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</si>
  <si>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</si>
  <si>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</si>
  <si>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</si>
  <si>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</si>
  <si>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</si>
  <si>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</si>
  <si>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</si>
  <si>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</si>
  <si>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</si>
  <si>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</si>
  <si>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</si>
  <si>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</si>
  <si>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</si>
  <si>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</si>
  <si>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</si>
  <si>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</si>
  <si>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</si>
  <si>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</si>
  <si>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</si>
  <si>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</si>
  <si>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</si>
  <si>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</si>
  <si>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</si>
  <si>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</si>
  <si>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</si>
  <si>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</si>
  <si>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</si>
  <si>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</si>
  <si>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</si>
  <si>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</si>
  <si>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</si>
  <si>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</si>
  <si>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</si>
  <si>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</si>
  <si>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</si>
  <si>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</si>
  <si>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</si>
  <si>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</si>
  <si>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</si>
  <si>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</si>
  <si>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</si>
  <si>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</si>
  <si>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</si>
  <si>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</si>
  <si>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</si>
  <si>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</si>
  <si>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</si>
  <si>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</si>
  <si>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</si>
  <si>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</si>
  <si>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</si>
  <si>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</si>
  <si>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</si>
  <si>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</si>
  <si>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</si>
  <si>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</si>
  <si>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</si>
  <si>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</si>
  <si>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</si>
  <si>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</si>
  <si>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</si>
  <si>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</si>
  <si>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</si>
  <si>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</si>
  <si>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</si>
  <si>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</si>
  <si>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</si>
  <si>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</si>
  <si>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</si>
  <si>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</si>
  <si>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</si>
  <si>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</si>
  <si>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</si>
  <si>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</si>
  <si>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</si>
  <si>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</si>
  <si>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</si>
  <si>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</si>
  <si>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</si>
  <si>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</si>
  <si>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</si>
  <si>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</si>
  <si>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</si>
  <si>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</si>
  <si>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</si>
  <si>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</si>
  <si>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</si>
  <si>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</si>
  <si>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</si>
  <si>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</si>
  <si>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</si>
  <si>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</si>
  <si>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</si>
  <si>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</si>
  <si>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</si>
  <si>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</si>
  <si>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</si>
  <si>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</si>
  <si>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</si>
  <si>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</si>
  <si>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</si>
  <si>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</si>
  <si>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</si>
  <si>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</si>
  <si>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</si>
  <si>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</si>
  <si>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</si>
  <si>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</si>
  <si>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</si>
  <si>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</si>
  <si>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</si>
  <si>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</si>
  <si>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</si>
  <si>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</si>
  <si>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</si>
  <si>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</si>
  <si>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</si>
  <si>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</si>
  <si>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</si>
  <si>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</si>
  <si>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</si>
  <si>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</si>
  <si>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</si>
  <si>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</si>
  <si>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</si>
  <si>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</si>
  <si>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</si>
  <si>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</si>
  <si>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</si>
  <si>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</si>
  <si>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</si>
  <si>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</si>
  <si>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</si>
  <si>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</si>
  <si>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</si>
  <si>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</si>
  <si>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</si>
  <si>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</si>
  <si>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</si>
  <si>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</si>
  <si>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</si>
  <si>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</si>
  <si>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</si>
  <si>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</si>
  <si>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</si>
  <si>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</si>
  <si>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</si>
  <si>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</si>
  <si>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</si>
  <si>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</si>
  <si>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</si>
  <si>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</si>
  <si>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</si>
  <si>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</si>
  <si>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</si>
  <si>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</si>
  <si>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</si>
  <si>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</si>
  <si>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</si>
  <si>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</si>
  <si>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</si>
  <si>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</si>
  <si>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</si>
  <si>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</si>
  <si>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</si>
  <si>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</si>
  <si>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</si>
  <si>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</si>
  <si>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</si>
  <si>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</si>
  <si>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</si>
  <si>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</si>
  <si>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</si>
  <si>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</si>
  <si>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</si>
  <si>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</si>
  <si>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</si>
  <si>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</si>
  <si>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</si>
  <si>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</si>
  <si>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</si>
  <si>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</si>
  <si>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</si>
  <si>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</si>
  <si>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</si>
  <si>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</si>
  <si>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</si>
  <si>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</si>
  <si>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</si>
  <si>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</si>
  <si>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</si>
  <si>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</si>
  <si>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</si>
  <si>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</si>
  <si>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</si>
  <si>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</si>
  <si>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</si>
  <si>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</si>
  <si>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</si>
  <si>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</si>
  <si>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</si>
  <si>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</si>
  <si>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</si>
  <si>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</si>
  <si>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</si>
  <si>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</si>
  <si>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</si>
  <si>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</si>
  <si>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</si>
  <si>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</si>
  <si>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</si>
  <si>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</si>
  <si>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</si>
  <si>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</si>
  <si>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</si>
  <si>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</si>
  <si>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</si>
  <si>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</si>
  <si>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</si>
  <si>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</si>
  <si>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</si>
  <si>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</si>
  <si>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</si>
  <si>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</si>
  <si>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</si>
  <si>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</si>
  <si>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</si>
  <si>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</si>
  <si>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</si>
  <si>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</si>
  <si>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</si>
  <si>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</si>
  <si>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</si>
  <si>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</si>
  <si>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</si>
  <si>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</si>
  <si>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</si>
  <si>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</si>
  <si>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</si>
  <si>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</si>
  <si>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</si>
  <si>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</si>
  <si>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</si>
  <si>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</si>
  <si>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</si>
  <si>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</si>
  <si>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</si>
  <si>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</si>
  <si>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</si>
  <si>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</si>
  <si>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</si>
  <si>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</si>
  <si>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</si>
  <si>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</si>
  <si>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</si>
  <si>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</si>
  <si>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</si>
  <si>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</si>
  <si>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</si>
  <si>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</si>
  <si>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</si>
  <si>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</si>
  <si>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</si>
  <si>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</si>
  <si>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</si>
  <si>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</si>
  <si>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</si>
  <si>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</si>
  <si>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</si>
  <si>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</si>
  <si>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</si>
  <si>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</si>
  <si>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</si>
  <si>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</si>
  <si>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</si>
  <si>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</si>
  <si>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</si>
  <si>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</si>
  <si>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</si>
  <si>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</si>
  <si>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</si>
  <si>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</si>
  <si>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</si>
  <si>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</si>
  <si>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</si>
  <si>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</si>
  <si>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</si>
  <si>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</si>
  <si>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</si>
  <si>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</si>
  <si>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</si>
  <si>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</si>
  <si>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</si>
  <si>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</si>
  <si>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</si>
  <si>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</si>
  <si>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</si>
  <si>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</si>
  <si>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</si>
  <si>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</si>
  <si>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</si>
  <si>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</si>
  <si>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</si>
  <si>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</si>
  <si>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</si>
  <si>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</si>
  <si>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</si>
  <si>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</si>
  <si>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</si>
  <si>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</si>
  <si>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</si>
  <si>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</si>
  <si>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</si>
  <si>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</si>
  <si>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</si>
  <si>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</si>
  <si>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</si>
  <si>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</si>
  <si>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</si>
  <si>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</si>
  <si>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</si>
  <si>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</si>
  <si>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</si>
  <si>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</si>
  <si>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</si>
  <si>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</si>
  <si>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</si>
  <si>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</si>
  <si>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</si>
  <si>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</si>
  <si>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</si>
  <si>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</si>
  <si>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</si>
  <si>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</si>
  <si>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</si>
  <si>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</si>
  <si>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</si>
  <si>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</si>
  <si>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</si>
  <si>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</si>
  <si>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</si>
  <si>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</si>
  <si>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</si>
  <si>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</si>
  <si>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</si>
  <si>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</si>
  <si>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</si>
  <si>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</si>
  <si>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</si>
  <si>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</si>
  <si>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</si>
  <si>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</si>
  <si>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</si>
  <si>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</si>
  <si>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</si>
  <si>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</si>
  <si>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</si>
  <si>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</si>
  <si>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</si>
  <si>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</si>
  <si>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</si>
  <si>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</si>
  <si>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</si>
  <si>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</si>
  <si>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</si>
  <si>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</si>
  <si>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</si>
  <si>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</si>
  <si>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</si>
  <si>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</si>
  <si>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l - športové pohybové tábory pre mládež</t>
  </si>
  <si>
    <t>D20251201</t>
  </si>
  <si>
    <t>2025017</t>
  </si>
  <si>
    <t>Ruksak - ball WP 25ks</t>
  </si>
  <si>
    <t>52504409</t>
  </si>
  <si>
    <t>KEDAR s.r.o.</t>
  </si>
  <si>
    <t>D20251202</t>
  </si>
  <si>
    <t>102500112</t>
  </si>
  <si>
    <t>Lopty vodne polo 10ks</t>
  </si>
  <si>
    <t>52504638</t>
  </si>
  <si>
    <t>MISZAB s.r.o.</t>
  </si>
  <si>
    <t>D20251203</t>
  </si>
  <si>
    <t>20250004</t>
  </si>
  <si>
    <t>Trénerská činnosť</t>
  </si>
  <si>
    <t>Tamás Eschwig-Hajts</t>
  </si>
  <si>
    <t>57210276</t>
  </si>
  <si>
    <t>D20251204</t>
  </si>
  <si>
    <t>D20251205</t>
  </si>
  <si>
    <t>2025001</t>
  </si>
  <si>
    <t>112025</t>
  </si>
  <si>
    <t>Karol Bačo</t>
  </si>
  <si>
    <t>36997587</t>
  </si>
  <si>
    <t>Mgr. Miroslav Fábian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</si>
</sst>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93" val="19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34"/>
      <c r="D1" s="334"/>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1673</v>
      </c>
      <c r="C6" s="205"/>
      <c r="D6" s="205"/>
    </row>
    <row r="7" spans="1:4" s="18" customFormat="1" ht="15" customHeight="1" x14ac:dyDescent="0.25">
      <c r="A7" s="294"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4" t="s">
        <v>1330</v>
      </c>
      <c r="C10" s="205"/>
      <c r="D10" s="205"/>
    </row>
    <row r="11" spans="1:4" s="18" customFormat="1" ht="42.75" customHeight="1" x14ac:dyDescent="0.25">
      <c r="A11" s="294" t="s">
        <v>1331</v>
      </c>
      <c r="C11" s="205"/>
      <c r="D11" s="205"/>
    </row>
    <row r="12" spans="1:4" s="18" customFormat="1" ht="20.399999999999999" customHeight="1" x14ac:dyDescent="0.25">
      <c r="A12" s="302" t="s">
        <v>1350</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5"/>
      <c r="D21" s="335"/>
    </row>
    <row r="22" spans="1:4" x14ac:dyDescent="0.25">
      <c r="C22" s="336"/>
      <c r="D22" s="335"/>
    </row>
    <row r="23" spans="1:4" ht="66" x14ac:dyDescent="0.25">
      <c r="A23" s="23" t="s">
        <v>1351</v>
      </c>
      <c r="C23" s="255"/>
      <c r="D23" s="256"/>
    </row>
    <row r="24" spans="1:4" ht="12.75" customHeight="1" x14ac:dyDescent="0.25">
      <c r="C24" s="332"/>
      <c r="D24" s="333"/>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1332</v>
      </c>
    </row>
    <row r="32" spans="1:4" ht="12.6" customHeight="1" x14ac:dyDescent="0.25"/>
    <row r="33" spans="1:3" ht="15.75" customHeight="1" x14ac:dyDescent="0.25">
      <c r="A33" s="19" t="s">
        <v>1333</v>
      </c>
    </row>
    <row r="34" spans="1:3" ht="12.6" customHeight="1" x14ac:dyDescent="0.25"/>
    <row r="35" spans="1:3" ht="52.8" x14ac:dyDescent="0.25">
      <c r="A35" s="19" t="s">
        <v>1335</v>
      </c>
    </row>
    <row r="36" spans="1:3" ht="12" customHeight="1" x14ac:dyDescent="0.25"/>
    <row r="37" spans="1:3" ht="26.4" x14ac:dyDescent="0.25">
      <c r="A37" s="271" t="s">
        <v>1334</v>
      </c>
    </row>
    <row r="39" spans="1:3" ht="79.2" x14ac:dyDescent="0.25">
      <c r="A39" s="23" t="s">
        <v>1336</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1337</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1338</v>
      </c>
    </row>
    <row r="49" spans="1:1" ht="12" customHeight="1" x14ac:dyDescent="0.25"/>
    <row r="50" spans="1:1" ht="39.6" x14ac:dyDescent="0.25">
      <c r="A50" s="19" t="s">
        <v>1339</v>
      </c>
    </row>
    <row r="51" spans="1:1" ht="12.75" customHeight="1" x14ac:dyDescent="0.25"/>
    <row r="52" spans="1:1" ht="79.2" x14ac:dyDescent="0.25">
      <c r="A52" s="19" t="s">
        <v>1340</v>
      </c>
    </row>
    <row r="53" spans="1:1" ht="12.75" customHeight="1" x14ac:dyDescent="0.25"/>
    <row r="54" spans="1:1" ht="39.6" x14ac:dyDescent="0.25">
      <c r="A54" s="19" t="s">
        <v>1341</v>
      </c>
    </row>
    <row r="56" spans="1:1" x14ac:dyDescent="0.25">
      <c r="A56" s="19" t="s">
        <v>16</v>
      </c>
    </row>
    <row r="58" spans="1:1" x14ac:dyDescent="0.25">
      <c r="A58" s="19" t="s">
        <v>17</v>
      </c>
    </row>
    <row r="60" spans="1:1" ht="121.8" customHeight="1" x14ac:dyDescent="0.25">
      <c r="A60" s="23" t="s">
        <v>1342</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1343</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1361</v>
      </c>
    </row>
    <row r="73" spans="1:1" ht="39.6" x14ac:dyDescent="0.25">
      <c r="A73" s="23" t="s">
        <v>1362</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1352</v>
      </c>
    </row>
    <row r="96" spans="1:2" x14ac:dyDescent="0.25">
      <c r="A96" s="23"/>
    </row>
    <row r="97" spans="1:4" x14ac:dyDescent="0.25">
      <c r="A97" s="260" t="s">
        <v>40</v>
      </c>
    </row>
    <row r="98" spans="1:4" ht="68.400000000000006" customHeight="1" x14ac:dyDescent="0.25">
      <c r="A98" s="23" t="s">
        <v>1353</v>
      </c>
    </row>
    <row r="99" spans="1:4" x14ac:dyDescent="0.25">
      <c r="A99" s="23"/>
    </row>
    <row r="100" spans="1:4" x14ac:dyDescent="0.25">
      <c r="A100" s="260" t="s">
        <v>41</v>
      </c>
    </row>
    <row r="101" spans="1:4" ht="79.2" x14ac:dyDescent="0.25">
      <c r="A101" s="23" t="s">
        <v>1354</v>
      </c>
    </row>
    <row r="102" spans="1:4" x14ac:dyDescent="0.25">
      <c r="A102" s="23"/>
    </row>
    <row r="103" spans="1:4" x14ac:dyDescent="0.25">
      <c r="A103" s="295" t="s">
        <v>42</v>
      </c>
    </row>
    <row r="104" spans="1:4" ht="52.8" x14ac:dyDescent="0.25">
      <c r="A104" s="23" t="s">
        <v>1355</v>
      </c>
    </row>
    <row r="105" spans="1:4" x14ac:dyDescent="0.25">
      <c r="A105" s="23"/>
      <c r="B105" s="20" t="s">
        <v>43</v>
      </c>
    </row>
    <row r="106" spans="1:4" x14ac:dyDescent="0.25">
      <c r="A106" s="260" t="s">
        <v>44</v>
      </c>
    </row>
    <row r="107" spans="1:4" ht="71.25" customHeight="1" x14ac:dyDescent="0.25">
      <c r="A107" s="19" t="s">
        <v>1356</v>
      </c>
    </row>
    <row r="108" spans="1:4" ht="39.6" x14ac:dyDescent="0.25">
      <c r="A108" s="19" t="s">
        <v>1346</v>
      </c>
    </row>
    <row r="109" spans="1:4" ht="26.4" x14ac:dyDescent="0.25">
      <c r="A109" s="19" t="s">
        <v>45</v>
      </c>
    </row>
    <row r="110" spans="1:4" ht="10.5" customHeight="1" x14ac:dyDescent="0.25">
      <c r="D110" s="20" t="s">
        <v>43</v>
      </c>
    </row>
    <row r="111" spans="1:4" ht="99.75" customHeight="1" x14ac:dyDescent="0.25">
      <c r="A111" s="23" t="s">
        <v>1345</v>
      </c>
    </row>
    <row r="112" spans="1:4" ht="26.4" x14ac:dyDescent="0.25">
      <c r="A112" s="19" t="s">
        <v>1344</v>
      </c>
    </row>
    <row r="114" spans="1:2" ht="184.8" x14ac:dyDescent="0.25">
      <c r="A114" s="23" t="s">
        <v>1357</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1358</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1347</v>
      </c>
    </row>
    <row r="133" spans="1:1" ht="61.5" customHeight="1" x14ac:dyDescent="0.25">
      <c r="A133" s="301" t="s">
        <v>1359</v>
      </c>
    </row>
    <row r="134" spans="1:1" x14ac:dyDescent="0.25">
      <c r="A134" s="260" t="s">
        <v>1360</v>
      </c>
    </row>
    <row r="135" spans="1:1" ht="105.6" x14ac:dyDescent="0.25">
      <c r="A135" s="301" t="s">
        <v>1348</v>
      </c>
    </row>
    <row r="136" spans="1:1" x14ac:dyDescent="0.25">
      <c r="A136"/>
    </row>
    <row r="137" spans="1:1" ht="71.55" customHeight="1" x14ac:dyDescent="0.25">
      <c r="A137" s="300"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7" t="s">
        <v>57</v>
      </c>
      <c r="B1" s="337"/>
      <c r="C1" s="337"/>
      <c r="D1" s="337"/>
      <c r="E1" s="337"/>
      <c r="F1" s="337"/>
      <c r="G1" s="337"/>
      <c r="H1" s="337"/>
      <c r="I1" s="52"/>
      <c r="J1" s="37"/>
    </row>
    <row r="2" spans="1:11" ht="15.6" x14ac:dyDescent="0.3">
      <c r="A2" s="343" t="s">
        <v>58</v>
      </c>
      <c r="B2" s="343"/>
      <c r="C2" s="343"/>
      <c r="D2" s="343"/>
      <c r="E2" s="343"/>
      <c r="F2" s="343"/>
      <c r="G2" s="343"/>
      <c r="H2" s="341" t="str">
        <f>+Doklady!I100</f>
        <v>V4</v>
      </c>
      <c r="I2" s="341"/>
    </row>
    <row r="3" spans="1:11" ht="13.8" x14ac:dyDescent="0.25">
      <c r="A3" s="40"/>
      <c r="B3" s="40"/>
      <c r="C3" s="40"/>
      <c r="D3" s="40"/>
      <c r="E3" s="40"/>
      <c r="F3" s="40"/>
      <c r="G3" s="40"/>
      <c r="H3" s="342">
        <f>+Doklady!I101</f>
        <v>46048</v>
      </c>
      <c r="I3" s="342"/>
    </row>
    <row r="4" spans="1:11" ht="15.75" customHeight="1" x14ac:dyDescent="0.25">
      <c r="A4" s="41" t="s">
        <v>59</v>
      </c>
      <c r="B4" s="338" t="s">
        <v>60</v>
      </c>
      <c r="C4" s="339"/>
      <c r="D4" s="339"/>
      <c r="E4" s="340"/>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6" t="s">
        <v>311</v>
      </c>
      <c r="B1" s="347"/>
      <c r="C1" s="174">
        <v>45688</v>
      </c>
      <c r="D1" s="26"/>
      <c r="G1" s="252">
        <v>45688</v>
      </c>
    </row>
    <row r="2" spans="1:7" ht="13.8" x14ac:dyDescent="0.25">
      <c r="A2" s="28"/>
      <c r="B2" s="28"/>
      <c r="G2" s="252">
        <v>45716</v>
      </c>
    </row>
    <row r="3" spans="1:7" ht="13.8" x14ac:dyDescent="0.25">
      <c r="A3" s="30" t="s">
        <v>312</v>
      </c>
      <c r="B3" s="344" t="str">
        <f>INDEX(Adr!B:B,Doklady!B102+1)</f>
        <v>ŠK Hornets Košice – mládež o.z.</v>
      </c>
      <c r="C3" s="344"/>
      <c r="D3" s="344"/>
      <c r="G3" s="252">
        <v>45747</v>
      </c>
    </row>
    <row r="4" spans="1:7" ht="13.8" x14ac:dyDescent="0.25">
      <c r="A4" s="30" t="s">
        <v>313</v>
      </c>
      <c r="B4" s="29" t="str">
        <f>RIGHT("0000"&amp;INDEX(Adr!A:A,Doklady!B102+1),8)</f>
        <v>35555661</v>
      </c>
      <c r="G4" s="252">
        <v>45777</v>
      </c>
    </row>
    <row r="5" spans="1:7" ht="13.8" x14ac:dyDescent="0.25">
      <c r="A5" s="30" t="s">
        <v>314</v>
      </c>
      <c r="B5" s="29" t="str">
        <f>INDEX(Adr!D:D,Doklady!B102+1)&amp;", "&amp;INDEX(Adr!E:E,Doklady!B102+1)</f>
        <v>Protifašistických bojovníkov 4, Košice</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5000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5000</v>
      </c>
      <c r="G15" s="252"/>
    </row>
    <row r="16" spans="1:7" ht="13.8" x14ac:dyDescent="0.25">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43"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7" t="s">
        <v>329</v>
      </c>
      <c r="B1" s="367"/>
      <c r="C1" s="367"/>
      <c r="D1" s="367"/>
      <c r="E1" s="367"/>
      <c r="F1" s="367"/>
      <c r="G1" s="367"/>
      <c r="H1" s="367"/>
      <c r="I1" s="367"/>
    </row>
    <row r="2" spans="1:26" ht="7.5" customHeight="1" x14ac:dyDescent="0.2">
      <c r="C2" s="8"/>
      <c r="D2" s="8"/>
      <c r="E2" s="8"/>
      <c r="F2" s="8"/>
      <c r="G2" s="8"/>
      <c r="H2" s="8"/>
      <c r="I2" s="8"/>
    </row>
    <row r="3" spans="1:26" s="9" customFormat="1" ht="26.1" customHeight="1" x14ac:dyDescent="0.25">
      <c r="B3" s="160" t="s">
        <v>59</v>
      </c>
      <c r="C3" s="368" t="str">
        <f>INDEX(Adr!B2:B240,Doklady!B102)</f>
        <v>ŠK Hornets Košice – mládež o.z.</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INDEX(Adr!A2:A240,Doklady!B102)</f>
        <v>35555661</v>
      </c>
      <c r="I4" s="65">
        <f>Doklady!I101</f>
        <v>46048</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INDEX(Adr!D2:D240,Doklady!B102)&amp;", "&amp;INDEX(Adr!E2:E240,Doklady!B102)&amp;", "&amp;INDEX(Adr!F2:F240,Doklady!B102)</f>
        <v>Protifašistických bojovníkov 4, Košice, 040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9" t="s">
        <v>334</v>
      </c>
      <c r="F9" s="370"/>
      <c r="J9" s="8"/>
      <c r="L9" s="118"/>
      <c r="M9" s="118"/>
      <c r="N9" s="118"/>
      <c r="O9" s="118"/>
      <c r="P9" s="118"/>
      <c r="Q9" s="118"/>
      <c r="R9" s="118"/>
      <c r="S9" s="118"/>
    </row>
    <row r="10" spans="1:26" ht="17.399999999999999" x14ac:dyDescent="0.3">
      <c r="A10" s="69" t="s">
        <v>317</v>
      </c>
      <c r="B10" s="70" t="s">
        <v>318</v>
      </c>
      <c r="C10" s="126">
        <f>SUMIF(FP!J:J,Doklady!$B$1&amp;A10,FP!D:D)</f>
        <v>5000</v>
      </c>
      <c r="D10" s="126">
        <f>C10-E10</f>
        <v>5000</v>
      </c>
      <c r="E10" s="363">
        <f>SUMIF(K:K,A10,I:I)</f>
        <v>0</v>
      </c>
      <c r="F10" s="36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71">
        <f>+I39-I42+I44-I47</f>
        <v>0</v>
      </c>
      <c r="F11" s="372"/>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63">
        <f>SUMIF(K:K,A12,I:I)</f>
        <v>0</v>
      </c>
      <c r="F12" s="36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52" t="s">
        <v>346</v>
      </c>
      <c r="C20" s="353"/>
      <c r="D20" s="353"/>
      <c r="E20" s="353"/>
      <c r="F20" s="353"/>
      <c r="G20" s="353"/>
      <c r="H20" s="354"/>
      <c r="I20" s="73">
        <f>SUMIF(FP!I:I,Doklady!$B$1&amp;A20,FP!D:D)</f>
        <v>0</v>
      </c>
      <c r="T20" s="86"/>
    </row>
    <row r="21" spans="1:20" x14ac:dyDescent="0.2">
      <c r="A21" s="115" t="s">
        <v>347</v>
      </c>
      <c r="B21" s="352" t="s">
        <v>348</v>
      </c>
      <c r="C21" s="353"/>
      <c r="D21" s="353"/>
      <c r="E21" s="353"/>
      <c r="F21" s="353"/>
      <c r="G21" s="353"/>
      <c r="H21" s="354"/>
      <c r="I21" s="73">
        <f>SUMIF(FP!I:I,Doklady!$B$1&amp;A21,FP!D:D)</f>
        <v>0</v>
      </c>
      <c r="T21" s="86"/>
    </row>
    <row r="22" spans="1:20" x14ac:dyDescent="0.2">
      <c r="A22" s="135" t="s">
        <v>349</v>
      </c>
      <c r="B22" s="359" t="s">
        <v>350</v>
      </c>
      <c r="C22" s="360"/>
      <c r="D22" s="360"/>
      <c r="E22" s="360"/>
      <c r="F22" s="360"/>
      <c r="G22" s="360"/>
      <c r="H22" s="361"/>
      <c r="I22" s="73">
        <f>SUMIF(FP!I:I,Doklady!$B$1&amp;A22,FP!D:D)</f>
        <v>0</v>
      </c>
      <c r="T22" s="86"/>
    </row>
    <row r="23" spans="1:20" x14ac:dyDescent="0.2">
      <c r="A23" s="115" t="s">
        <v>351</v>
      </c>
      <c r="B23" s="352" t="s">
        <v>352</v>
      </c>
      <c r="C23" s="353"/>
      <c r="D23" s="353"/>
      <c r="E23" s="353"/>
      <c r="F23" s="353"/>
      <c r="G23" s="353"/>
      <c r="H23" s="354"/>
      <c r="I23" s="73">
        <f>SUMIF(FP!I:I,Doklady!$B$1&amp;A23,FP!D:D)</f>
        <v>0</v>
      </c>
      <c r="T23" s="86"/>
    </row>
    <row r="24" spans="1:20" x14ac:dyDescent="0.2">
      <c r="A24" s="135" t="s">
        <v>353</v>
      </c>
      <c r="B24" s="352" t="s">
        <v>354</v>
      </c>
      <c r="C24" s="353"/>
      <c r="D24" s="353"/>
      <c r="E24" s="353"/>
      <c r="F24" s="353"/>
      <c r="G24" s="353"/>
      <c r="H24" s="354"/>
      <c r="I24" s="73">
        <f>SUMIF(FP!I:I,Doklady!$B$1&amp;A24,FP!D:D)</f>
        <v>0</v>
      </c>
      <c r="T24" s="86"/>
    </row>
    <row r="25" spans="1:20" x14ac:dyDescent="0.2">
      <c r="A25" s="115" t="s">
        <v>355</v>
      </c>
      <c r="B25" s="375" t="s">
        <v>2234</v>
      </c>
      <c r="C25" s="376"/>
      <c r="D25" s="376"/>
      <c r="E25" s="376"/>
      <c r="F25" s="376"/>
      <c r="G25" s="376"/>
      <c r="H25" s="377"/>
      <c r="I25" s="73">
        <f>SUMIF(FP!I:I,Doklady!$B$1&amp;A25,FP!D:D)</f>
        <v>0</v>
      </c>
      <c r="T25" s="86"/>
    </row>
    <row r="26" spans="1:20" x14ac:dyDescent="0.2">
      <c r="A26" s="135" t="s">
        <v>356</v>
      </c>
      <c r="B26" s="352" t="s">
        <v>357</v>
      </c>
      <c r="C26" s="353"/>
      <c r="D26" s="353"/>
      <c r="E26" s="353"/>
      <c r="F26" s="353"/>
      <c r="G26" s="353"/>
      <c r="H26" s="354"/>
      <c r="I26" s="73">
        <f>SUMIF(FP!I:I,Doklady!$B$1&amp;A26,FP!D:D)</f>
        <v>0</v>
      </c>
      <c r="T26" s="86"/>
    </row>
    <row r="27" spans="1:20" x14ac:dyDescent="0.2">
      <c r="A27" s="115" t="s">
        <v>358</v>
      </c>
      <c r="B27" s="352" t="s">
        <v>359</v>
      </c>
      <c r="C27" s="353"/>
      <c r="D27" s="353"/>
      <c r="E27" s="353"/>
      <c r="F27" s="353"/>
      <c r="G27" s="353"/>
      <c r="H27" s="354"/>
      <c r="I27" s="73">
        <f>SUMIF(FP!I:I,Doklady!$B$1&amp;A27,FP!D:D)</f>
        <v>0</v>
      </c>
      <c r="T27" s="86"/>
    </row>
    <row r="28" spans="1:20" x14ac:dyDescent="0.2">
      <c r="A28" s="135" t="s">
        <v>360</v>
      </c>
      <c r="B28" s="352" t="s">
        <v>2975</v>
      </c>
      <c r="C28" s="353"/>
      <c r="D28" s="353"/>
      <c r="E28" s="353"/>
      <c r="F28" s="353"/>
      <c r="G28" s="353"/>
      <c r="H28" s="354"/>
      <c r="I28" s="73">
        <f>SUMIF(FP!I:I,Doklady!$B$1&amp;A28,FP!D:D)</f>
        <v>5000</v>
      </c>
      <c r="T28" s="86"/>
    </row>
    <row r="29" spans="1:20" x14ac:dyDescent="0.2">
      <c r="A29" s="115" t="s">
        <v>362</v>
      </c>
      <c r="B29" s="352" t="s">
        <v>363</v>
      </c>
      <c r="C29" s="353"/>
      <c r="D29" s="353"/>
      <c r="E29" s="353"/>
      <c r="F29" s="353"/>
      <c r="G29" s="353"/>
      <c r="H29" s="354"/>
      <c r="I29" s="73">
        <f>SUMIF(FP!I:I,Doklady!$B$1&amp;A29,FP!D:D)</f>
        <v>0</v>
      </c>
      <c r="T29" s="86"/>
    </row>
    <row r="30" spans="1:20" hidden="1" x14ac:dyDescent="0.2">
      <c r="A30" s="135" t="s">
        <v>364</v>
      </c>
      <c r="B30" s="352"/>
      <c r="C30" s="353"/>
      <c r="D30" s="353"/>
      <c r="E30" s="353"/>
      <c r="F30" s="353"/>
      <c r="G30" s="353"/>
      <c r="H30" s="354"/>
      <c r="I30" s="73">
        <f>SUMIF(FP!I:I,Doklady!$B$1&amp;A30,FP!D:D)</f>
        <v>0</v>
      </c>
      <c r="T30" s="86"/>
    </row>
    <row r="31" spans="1:20" hidden="1" x14ac:dyDescent="0.2">
      <c r="A31" s="115" t="s">
        <v>365</v>
      </c>
      <c r="B31" s="352"/>
      <c r="C31" s="353"/>
      <c r="D31" s="353"/>
      <c r="E31" s="353"/>
      <c r="F31" s="353"/>
      <c r="G31" s="353"/>
      <c r="H31" s="354"/>
      <c r="I31" s="73">
        <f>SUMIF(FP!I:I,Doklady!$B$1&amp;A31,FP!D:D)</f>
        <v>0</v>
      </c>
      <c r="T31" s="86"/>
    </row>
    <row r="32" spans="1:20" hidden="1" x14ac:dyDescent="0.2">
      <c r="A32" s="135" t="s">
        <v>366</v>
      </c>
      <c r="B32" s="348"/>
      <c r="C32" s="349"/>
      <c r="D32" s="349"/>
      <c r="E32" s="349"/>
      <c r="F32" s="349"/>
      <c r="G32" s="349"/>
      <c r="H32" s="350"/>
      <c r="I32" s="73">
        <f>SUMIF(FP!I:I,Doklady!$B$1&amp;A32,FP!D:D)</f>
        <v>0</v>
      </c>
      <c r="T32" s="86"/>
    </row>
    <row r="33" spans="1:21" hidden="1" x14ac:dyDescent="0.2">
      <c r="A33" s="115" t="s">
        <v>367</v>
      </c>
      <c r="B33" s="348"/>
      <c r="C33" s="349"/>
      <c r="D33" s="349"/>
      <c r="E33" s="349"/>
      <c r="F33" s="349"/>
      <c r="G33" s="349"/>
      <c r="H33" s="350"/>
      <c r="I33" s="73">
        <f>SUMIF(FP!I:I,Doklady!$B$1&amp;A33,FP!D:D)</f>
        <v>0</v>
      </c>
      <c r="T33" s="86"/>
    </row>
    <row r="34" spans="1:21" hidden="1" x14ac:dyDescent="0.2">
      <c r="A34" s="135" t="s">
        <v>368</v>
      </c>
      <c r="B34" s="351"/>
      <c r="C34" s="351"/>
      <c r="D34" s="351"/>
      <c r="E34" s="351"/>
      <c r="F34" s="351"/>
      <c r="G34" s="351"/>
      <c r="H34" s="35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1670</v>
      </c>
      <c r="D38" s="68" t="s">
        <v>1671</v>
      </c>
      <c r="E38" s="68" t="s">
        <v>1672</v>
      </c>
      <c r="F38" s="68" t="s">
        <v>1669</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5"/>
      <c r="B50" s="366"/>
      <c r="C50" s="366"/>
      <c r="D50" s="366"/>
      <c r="E50" s="366"/>
      <c r="F50" s="366"/>
      <c r="G50" s="366"/>
      <c r="H50" s="366"/>
      <c r="I50" s="36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8"/>
      <c r="E140" s="378"/>
      <c r="F140" s="378"/>
      <c r="G140" s="378"/>
      <c r="H140" s="378"/>
      <c r="I140" s="378"/>
      <c r="J140" s="85"/>
    </row>
    <row r="141" spans="1:26" ht="68.25" customHeight="1" x14ac:dyDescent="0.25">
      <c r="A141" s="9"/>
      <c r="B141" s="281" t="s">
        <v>393</v>
      </c>
      <c r="C141" s="214"/>
      <c r="D141" s="362" t="s">
        <v>394</v>
      </c>
      <c r="E141" s="362"/>
      <c r="F141" s="362"/>
      <c r="G141" s="362"/>
      <c r="H141" s="362"/>
      <c r="I141" s="362"/>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F120" sqref="F12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35555661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460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26" t="s">
        <v>329</v>
      </c>
      <c r="B100" s="326"/>
      <c r="C100" s="326"/>
      <c r="D100" s="326"/>
      <c r="E100" s="326"/>
      <c r="F100" s="326"/>
      <c r="G100" s="326"/>
      <c r="H100" s="326"/>
      <c r="I100" s="328" t="s">
        <v>2977</v>
      </c>
      <c r="J100" s="328"/>
      <c r="K100" s="89"/>
    </row>
    <row r="101" spans="1:25" ht="15.6" x14ac:dyDescent="0.3">
      <c r="A101" s="326"/>
      <c r="B101" s="326"/>
      <c r="C101" s="326"/>
      <c r="D101" s="326"/>
      <c r="E101" s="326"/>
      <c r="F101" s="326"/>
      <c r="G101" s="326"/>
      <c r="H101" s="326"/>
      <c r="I101" s="327">
        <v>46048</v>
      </c>
      <c r="J101" s="327"/>
    </row>
    <row r="102" spans="1:25" ht="13.8" x14ac:dyDescent="0.25">
      <c r="A102" s="249" t="s">
        <v>399</v>
      </c>
      <c r="B102" s="250">
        <v>193</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3027</v>
      </c>
      <c r="B107" s="14" t="s">
        <v>3028</v>
      </c>
      <c r="C107" s="14" t="s">
        <v>3029</v>
      </c>
      <c r="D107" s="16">
        <v>46013</v>
      </c>
      <c r="E107" s="16"/>
      <c r="F107" s="14" t="s">
        <v>3030</v>
      </c>
      <c r="G107" s="14" t="s">
        <v>3031</v>
      </c>
      <c r="H107" s="14" t="s">
        <v>3032</v>
      </c>
      <c r="I107" s="15">
        <v>640</v>
      </c>
      <c r="J107" s="77">
        <v>10</v>
      </c>
      <c r="K107" s="92"/>
    </row>
    <row r="108" spans="1:25" ht="13.2" x14ac:dyDescent="0.25">
      <c r="A108" s="14" t="s">
        <v>3027</v>
      </c>
      <c r="B108" s="14" t="s">
        <v>3033</v>
      </c>
      <c r="C108" s="14" t="s">
        <v>3034</v>
      </c>
      <c r="D108" s="16">
        <v>46013</v>
      </c>
      <c r="E108" s="16"/>
      <c r="F108" s="14" t="s">
        <v>3035</v>
      </c>
      <c r="G108" s="14" t="s">
        <v>3036</v>
      </c>
      <c r="H108" s="14" t="s">
        <v>3037</v>
      </c>
      <c r="I108" s="15">
        <v>522</v>
      </c>
      <c r="J108" s="77">
        <v>10</v>
      </c>
      <c r="K108" s="92"/>
    </row>
    <row r="109" spans="1:25" ht="13.2" x14ac:dyDescent="0.25">
      <c r="A109" s="14" t="s">
        <v>3027</v>
      </c>
      <c r="B109" s="14" t="s">
        <v>3038</v>
      </c>
      <c r="C109" s="14" t="s">
        <v>3039</v>
      </c>
      <c r="D109" s="16">
        <v>46013</v>
      </c>
      <c r="E109" s="16"/>
      <c r="F109" s="14" t="s">
        <v>3040</v>
      </c>
      <c r="G109" s="14" t="s">
        <v>3042</v>
      </c>
      <c r="H109" s="14" t="s">
        <v>3041</v>
      </c>
      <c r="I109" s="15">
        <v>1300</v>
      </c>
      <c r="J109" s="77">
        <v>10</v>
      </c>
      <c r="K109" s="92"/>
    </row>
    <row r="110" spans="1:25" ht="13.2" x14ac:dyDescent="0.25">
      <c r="A110" s="14" t="s">
        <v>3027</v>
      </c>
      <c r="B110" s="14" t="s">
        <v>3043</v>
      </c>
      <c r="C110" s="14" t="s">
        <v>3045</v>
      </c>
      <c r="D110" s="16">
        <v>46014</v>
      </c>
      <c r="E110" s="16"/>
      <c r="F110" s="14" t="s">
        <v>3040</v>
      </c>
      <c r="G110" s="14"/>
      <c r="H110" s="14" t="s">
        <v>3049</v>
      </c>
      <c r="I110" s="15">
        <v>1300</v>
      </c>
      <c r="J110" s="77">
        <v>10</v>
      </c>
      <c r="K110" s="92"/>
    </row>
    <row r="111" spans="1:25" ht="13.2" x14ac:dyDescent="0.25">
      <c r="A111" s="14" t="s">
        <v>3027</v>
      </c>
      <c r="B111" s="14" t="s">
        <v>3044</v>
      </c>
      <c r="C111" s="14" t="s">
        <v>3046</v>
      </c>
      <c r="D111" s="16">
        <v>46014</v>
      </c>
      <c r="E111" s="16"/>
      <c r="F111" s="14" t="s">
        <v>3040</v>
      </c>
      <c r="G111" s="14" t="s">
        <v>3048</v>
      </c>
      <c r="H111" s="14" t="s">
        <v>3047</v>
      </c>
      <c r="I111" s="15">
        <v>1238</v>
      </c>
      <c r="J111" s="77">
        <v>10</v>
      </c>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3.2"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3.2"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3.2" x14ac:dyDescent="0.2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3.2" x14ac:dyDescent="0.25">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3.2" x14ac:dyDescent="0.25">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3.2" x14ac:dyDescent="0.25">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3.2" x14ac:dyDescent="0.25">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3.2" x14ac:dyDescent="0.25">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3.2" x14ac:dyDescent="0.25">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3.2"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0.399999999999999"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0.399999999999999"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3.2"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3.2"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3.2"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0.399999999999999"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3.2" x14ac:dyDescent="0.25">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3.2" x14ac:dyDescent="0.25">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3.2" x14ac:dyDescent="0.25">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3.2" x14ac:dyDescent="0.25">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3.2" x14ac:dyDescent="0.25">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3.2" x14ac:dyDescent="0.25">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3.2" x14ac:dyDescent="0.25">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3.2" x14ac:dyDescent="0.25">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3.2" x14ac:dyDescent="0.25">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3.2" x14ac:dyDescent="0.25">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3.2" x14ac:dyDescent="0.25">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399999999999999"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399999999999999"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ht="20.399999999999999"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399999999999999"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399999999999999"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399999999999999"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399999999999999"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2976</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399999999999999"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399999999999999"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399999999999999"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1026</v>
      </c>
      <c r="B1" s="2"/>
      <c r="C1" s="2" t="s">
        <v>336</v>
      </c>
      <c r="D1" s="2" t="s">
        <v>1193</v>
      </c>
      <c r="E1" s="2" t="s">
        <v>1194</v>
      </c>
      <c r="F1" s="2" t="s">
        <v>315</v>
      </c>
      <c r="G1" s="2" t="s">
        <v>1195</v>
      </c>
      <c r="H1" s="2"/>
      <c r="I1" s="2" t="s">
        <v>315</v>
      </c>
      <c r="J1" s="2" t="s">
        <v>1196</v>
      </c>
      <c r="K1" s="2"/>
      <c r="L1" s="2"/>
      <c r="M1" s="2"/>
      <c r="N1" s="2"/>
    </row>
    <row r="2" spans="1:14" x14ac:dyDescent="0.25">
      <c r="A2" t="s">
        <v>1197</v>
      </c>
      <c r="C2" t="s">
        <v>339</v>
      </c>
      <c r="D2" t="s">
        <v>1198</v>
      </c>
      <c r="E2">
        <v>1</v>
      </c>
      <c r="F2" t="s">
        <v>319</v>
      </c>
      <c r="G2" t="s">
        <v>1199</v>
      </c>
      <c r="I2" t="s">
        <v>317</v>
      </c>
      <c r="J2" t="s">
        <v>1200</v>
      </c>
    </row>
    <row r="3" spans="1:14" x14ac:dyDescent="0.25">
      <c r="A3" t="s">
        <v>1032</v>
      </c>
      <c r="C3" t="s">
        <v>341</v>
      </c>
      <c r="D3" t="s">
        <v>1201</v>
      </c>
      <c r="E3">
        <v>1</v>
      </c>
      <c r="F3" t="s">
        <v>319</v>
      </c>
      <c r="G3" t="s">
        <v>1199</v>
      </c>
      <c r="I3" t="s">
        <v>319</v>
      </c>
      <c r="J3" t="s">
        <v>320</v>
      </c>
    </row>
    <row r="4" spans="1:14" x14ac:dyDescent="0.25">
      <c r="A4" t="s">
        <v>1097</v>
      </c>
      <c r="C4" t="s">
        <v>343</v>
      </c>
      <c r="D4" t="s">
        <v>1202</v>
      </c>
      <c r="E4">
        <v>1</v>
      </c>
      <c r="F4" t="s">
        <v>319</v>
      </c>
      <c r="G4" t="s">
        <v>1199</v>
      </c>
      <c r="I4" t="s">
        <v>321</v>
      </c>
      <c r="J4" t="s">
        <v>322</v>
      </c>
    </row>
    <row r="5" spans="1:14" x14ac:dyDescent="0.25">
      <c r="A5" t="s">
        <v>1052</v>
      </c>
      <c r="C5" t="s">
        <v>345</v>
      </c>
      <c r="D5" t="s">
        <v>1203</v>
      </c>
      <c r="E5">
        <v>1</v>
      </c>
      <c r="F5" t="s">
        <v>319</v>
      </c>
      <c r="G5" t="s">
        <v>1199</v>
      </c>
      <c r="I5" t="s">
        <v>323</v>
      </c>
      <c r="J5" t="s">
        <v>324</v>
      </c>
    </row>
    <row r="6" spans="1:14" x14ac:dyDescent="0.25">
      <c r="A6" t="s">
        <v>1204</v>
      </c>
      <c r="C6" t="s">
        <v>347</v>
      </c>
      <c r="D6" t="s">
        <v>1205</v>
      </c>
      <c r="E6">
        <v>1</v>
      </c>
      <c r="F6" t="s">
        <v>319</v>
      </c>
      <c r="G6" t="s">
        <v>1199</v>
      </c>
      <c r="I6" t="s">
        <v>325</v>
      </c>
      <c r="J6" t="s">
        <v>1206</v>
      </c>
    </row>
    <row r="7" spans="1:14" x14ac:dyDescent="0.25">
      <c r="A7" t="s">
        <v>1207</v>
      </c>
      <c r="C7" t="s">
        <v>349</v>
      </c>
      <c r="D7" t="s">
        <v>1208</v>
      </c>
      <c r="E7">
        <v>2</v>
      </c>
      <c r="F7" t="s">
        <v>321</v>
      </c>
      <c r="G7" t="s">
        <v>1209</v>
      </c>
    </row>
    <row r="8" spans="1:14" x14ac:dyDescent="0.25">
      <c r="A8" t="s">
        <v>1061</v>
      </c>
      <c r="C8" t="s">
        <v>351</v>
      </c>
      <c r="D8" t="s">
        <v>1210</v>
      </c>
      <c r="E8">
        <v>3</v>
      </c>
      <c r="F8" t="s">
        <v>321</v>
      </c>
      <c r="G8" t="s">
        <v>1211</v>
      </c>
    </row>
    <row r="9" spans="1:14" x14ac:dyDescent="0.25">
      <c r="A9" t="s">
        <v>1212</v>
      </c>
      <c r="C9" t="s">
        <v>353</v>
      </c>
      <c r="D9" t="s">
        <v>1213</v>
      </c>
      <c r="E9">
        <v>3</v>
      </c>
      <c r="F9" t="s">
        <v>321</v>
      </c>
      <c r="G9" t="s">
        <v>1214</v>
      </c>
    </row>
    <row r="10" spans="1:14" x14ac:dyDescent="0.25">
      <c r="A10" t="s">
        <v>1136</v>
      </c>
      <c r="C10" t="s">
        <v>355</v>
      </c>
      <c r="D10" t="s">
        <v>1215</v>
      </c>
      <c r="E10">
        <v>4</v>
      </c>
      <c r="F10" t="s">
        <v>321</v>
      </c>
      <c r="G10" t="s">
        <v>1216</v>
      </c>
    </row>
    <row r="11" spans="1:14" x14ac:dyDescent="0.25">
      <c r="A11" t="s">
        <v>1138</v>
      </c>
      <c r="C11" t="s">
        <v>356</v>
      </c>
      <c r="D11" t="s">
        <v>1217</v>
      </c>
      <c r="E11">
        <v>4</v>
      </c>
      <c r="F11" t="s">
        <v>317</v>
      </c>
      <c r="G11" t="s">
        <v>1216</v>
      </c>
    </row>
    <row r="12" spans="1:14" x14ac:dyDescent="0.25">
      <c r="A12" t="s">
        <v>1099</v>
      </c>
      <c r="C12" t="s">
        <v>358</v>
      </c>
      <c r="D12" t="s">
        <v>1218</v>
      </c>
      <c r="E12">
        <v>4</v>
      </c>
      <c r="F12" t="s">
        <v>317</v>
      </c>
      <c r="G12" t="s">
        <v>1216</v>
      </c>
    </row>
    <row r="13" spans="1:14" x14ac:dyDescent="0.25">
      <c r="A13" t="s">
        <v>1140</v>
      </c>
      <c r="C13" t="s">
        <v>360</v>
      </c>
      <c r="D13" t="s">
        <v>1219</v>
      </c>
      <c r="E13">
        <v>4</v>
      </c>
      <c r="F13" t="s">
        <v>325</v>
      </c>
      <c r="G13" t="s">
        <v>1216</v>
      </c>
    </row>
    <row r="14" spans="1:14" x14ac:dyDescent="0.25">
      <c r="A14" t="s">
        <v>1034</v>
      </c>
      <c r="C14" t="s">
        <v>362</v>
      </c>
      <c r="D14" t="s">
        <v>1220</v>
      </c>
      <c r="E14">
        <v>4</v>
      </c>
      <c r="F14" t="s">
        <v>321</v>
      </c>
      <c r="G14" t="s">
        <v>1216</v>
      </c>
    </row>
    <row r="15" spans="1:14" x14ac:dyDescent="0.25">
      <c r="A15" t="s">
        <v>1036</v>
      </c>
      <c r="C15" t="s">
        <v>364</v>
      </c>
    </row>
    <row r="16" spans="1:14" x14ac:dyDescent="0.25">
      <c r="A16" t="s">
        <v>1101</v>
      </c>
      <c r="C16" t="s">
        <v>365</v>
      </c>
    </row>
    <row r="17" spans="1:3" x14ac:dyDescent="0.25">
      <c r="A17" t="s">
        <v>1063</v>
      </c>
      <c r="C17" t="s">
        <v>366</v>
      </c>
    </row>
    <row r="18" spans="1:3" x14ac:dyDescent="0.25">
      <c r="A18" t="s">
        <v>1103</v>
      </c>
      <c r="C18" t="s">
        <v>367</v>
      </c>
    </row>
    <row r="19" spans="1:3" x14ac:dyDescent="0.25">
      <c r="A19" t="s">
        <v>1105</v>
      </c>
      <c r="C19" t="s">
        <v>368</v>
      </c>
    </row>
    <row r="20" spans="1:3" x14ac:dyDescent="0.25">
      <c r="A20" t="s">
        <v>1142</v>
      </c>
      <c r="C20" t="s">
        <v>1221</v>
      </c>
    </row>
    <row r="21" spans="1:3" x14ac:dyDescent="0.25">
      <c r="A21" t="s">
        <v>1222</v>
      </c>
      <c r="C21" t="s">
        <v>1223</v>
      </c>
    </row>
    <row r="22" spans="1:3" x14ac:dyDescent="0.25">
      <c r="A22" t="s">
        <v>1224</v>
      </c>
      <c r="C22" t="s">
        <v>1225</v>
      </c>
    </row>
    <row r="23" spans="1:3" x14ac:dyDescent="0.25">
      <c r="A23" t="s">
        <v>1144</v>
      </c>
      <c r="C23" t="s">
        <v>1226</v>
      </c>
    </row>
    <row r="24" spans="1:3" x14ac:dyDescent="0.25">
      <c r="A24" t="s">
        <v>1227</v>
      </c>
      <c r="C24" t="s">
        <v>1228</v>
      </c>
    </row>
    <row r="25" spans="1:3" x14ac:dyDescent="0.25">
      <c r="A25" t="s">
        <v>1146</v>
      </c>
      <c r="C25" t="s">
        <v>1229</v>
      </c>
    </row>
    <row r="26" spans="1:3" x14ac:dyDescent="0.25">
      <c r="A26" t="s">
        <v>1107</v>
      </c>
      <c r="C26" t="s">
        <v>1230</v>
      </c>
    </row>
    <row r="27" spans="1:3" x14ac:dyDescent="0.25">
      <c r="A27" t="s">
        <v>1048</v>
      </c>
      <c r="C27" t="s">
        <v>1231</v>
      </c>
    </row>
    <row r="28" spans="1:3" x14ac:dyDescent="0.25">
      <c r="A28" t="s">
        <v>1067</v>
      </c>
    </row>
    <row r="29" spans="1:3" x14ac:dyDescent="0.25">
      <c r="A29" t="s">
        <v>1069</v>
      </c>
    </row>
    <row r="30" spans="1:3" x14ac:dyDescent="0.25">
      <c r="A30" t="s">
        <v>1148</v>
      </c>
    </row>
    <row r="31" spans="1:3" x14ac:dyDescent="0.25">
      <c r="A31" t="s">
        <v>1109</v>
      </c>
    </row>
    <row r="32" spans="1:3" x14ac:dyDescent="0.25">
      <c r="A32" t="s">
        <v>1150</v>
      </c>
    </row>
    <row r="33" spans="1:1" x14ac:dyDescent="0.25">
      <c r="A33" t="s">
        <v>1073</v>
      </c>
    </row>
    <row r="34" spans="1:1" x14ac:dyDescent="0.25">
      <c r="A34" t="s">
        <v>1152</v>
      </c>
    </row>
    <row r="35" spans="1:1" x14ac:dyDescent="0.25">
      <c r="A35" t="s">
        <v>1172</v>
      </c>
    </row>
    <row r="36" spans="1:1" x14ac:dyDescent="0.25">
      <c r="A36" t="s">
        <v>1075</v>
      </c>
    </row>
    <row r="37" spans="1:1" x14ac:dyDescent="0.25">
      <c r="A37" t="s">
        <v>1154</v>
      </c>
    </row>
    <row r="38" spans="1:1" x14ac:dyDescent="0.25">
      <c r="A38" t="s">
        <v>1232</v>
      </c>
    </row>
    <row r="39" spans="1:1" x14ac:dyDescent="0.25">
      <c r="A39" t="s">
        <v>1156</v>
      </c>
    </row>
    <row r="40" spans="1:1" x14ac:dyDescent="0.25">
      <c r="A40" t="s">
        <v>1190</v>
      </c>
    </row>
    <row r="41" spans="1:1" x14ac:dyDescent="0.25">
      <c r="A41" t="s">
        <v>1050</v>
      </c>
    </row>
    <row r="42" spans="1:1" x14ac:dyDescent="0.25">
      <c r="A42" t="s">
        <v>1113</v>
      </c>
    </row>
    <row r="43" spans="1:1" x14ac:dyDescent="0.25">
      <c r="A43" t="s">
        <v>1233</v>
      </c>
    </row>
    <row r="44" spans="1:1" x14ac:dyDescent="0.25">
      <c r="A44" t="s">
        <v>1234</v>
      </c>
    </row>
    <row r="45" spans="1:1" x14ac:dyDescent="0.25">
      <c r="A45" t="s">
        <v>1235</v>
      </c>
    </row>
    <row r="46" spans="1:1" x14ac:dyDescent="0.25">
      <c r="A46" t="s">
        <v>1158</v>
      </c>
    </row>
    <row r="47" spans="1:1" x14ac:dyDescent="0.25">
      <c r="A47" t="s">
        <v>1077</v>
      </c>
    </row>
    <row r="48" spans="1:1" x14ac:dyDescent="0.25">
      <c r="A48" t="s">
        <v>1117</v>
      </c>
    </row>
    <row r="49" spans="1:1"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ŠK Hornets Košice – mládež o.z., Protifašistických bojovníkov 4, Košice, 040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1250</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0"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1668</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 customHeight="1" thickBot="1" x14ac:dyDescent="0.3">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2"/>
      <c r="N17" s="137" t="str">
        <f t="shared" si="0"/>
        <v xml:space="preserve">q - </v>
      </c>
      <c r="O17" s="137" t="s">
        <v>367</v>
      </c>
    </row>
    <row r="18" spans="1:16" x14ac:dyDescent="0.25">
      <c r="B18" s="193" t="s">
        <v>1273</v>
      </c>
      <c r="C18" s="142" t="str">
        <f>Spolu!C4</f>
        <v>35555661</v>
      </c>
      <c r="E18" s="147" t="s">
        <v>1274</v>
      </c>
      <c r="F18" s="282">
        <v>421947749446</v>
      </c>
      <c r="N18" s="137" t="str">
        <f t="shared" si="0"/>
        <v xml:space="preserve">r - </v>
      </c>
      <c r="O18" s="137" t="s">
        <v>368</v>
      </c>
    </row>
    <row r="19" spans="1:16" x14ac:dyDescent="0.25">
      <c r="E19" s="147" t="s">
        <v>1275</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1276</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ŠK Hornets Košice – mládež o.z., Protifašistických bojovníkov 4, Košice, 040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1252</v>
      </c>
      <c r="E6" s="140" t="s">
        <v>1253</v>
      </c>
      <c r="F6" s="149"/>
      <c r="N6" s="137" t="str">
        <f t="shared" si="0"/>
        <v>f - plnenie úloh verejného záujmu v športe</v>
      </c>
      <c r="O6" s="137" t="s">
        <v>349</v>
      </c>
      <c r="P6" s="137" t="str">
        <f>Spolu!B22</f>
        <v>plnenie úloh verejného záujmu v športe</v>
      </c>
    </row>
    <row r="7" spans="1:16" x14ac:dyDescent="0.25">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35" customHeight="1" x14ac:dyDescent="0.25">
      <c r="A14" s="139" t="s">
        <v>1265</v>
      </c>
      <c r="B14" s="385" t="s">
        <v>1283</v>
      </c>
      <c r="C14" s="386"/>
      <c r="F14" s="311"/>
      <c r="N14" s="137" t="str">
        <f t="shared" si="0"/>
        <v xml:space="preserve">n - </v>
      </c>
      <c r="O14" s="137" t="s">
        <v>364</v>
      </c>
    </row>
    <row r="15" spans="1:16" ht="34.35" customHeight="1" x14ac:dyDescent="0.25">
      <c r="A15" s="139" t="s">
        <v>1284</v>
      </c>
      <c r="B15" s="385"/>
      <c r="C15" s="386"/>
      <c r="F15" s="388"/>
      <c r="N15" s="137" t="str">
        <f t="shared" si="0"/>
        <v xml:space="preserve">o - </v>
      </c>
      <c r="O15" s="137" t="s">
        <v>365</v>
      </c>
    </row>
    <row r="16" spans="1:16" x14ac:dyDescent="0.25">
      <c r="A16" s="139" t="s">
        <v>1268</v>
      </c>
      <c r="B16" s="142">
        <f>F8</f>
        <v>0</v>
      </c>
      <c r="C16" s="137"/>
      <c r="F16" s="388"/>
      <c r="N16" s="137" t="str">
        <f t="shared" si="0"/>
        <v xml:space="preserve">p - </v>
      </c>
      <c r="O16" s="137" t="s">
        <v>366</v>
      </c>
    </row>
    <row r="17" spans="1:16" ht="32.1" customHeight="1" x14ac:dyDescent="0.25">
      <c r="A17" s="139" t="s">
        <v>1271</v>
      </c>
      <c r="B17" s="142">
        <f>F9</f>
        <v>0</v>
      </c>
      <c r="C17" s="137"/>
      <c r="F17" s="388"/>
      <c r="N17" s="137" t="str">
        <f t="shared" si="0"/>
        <v xml:space="preserve">q - </v>
      </c>
      <c r="O17" s="137" t="s">
        <v>367</v>
      </c>
    </row>
    <row r="18" spans="1:16" ht="15.6" thickBot="1" x14ac:dyDescent="0.3">
      <c r="B18" s="193" t="s">
        <v>1285</v>
      </c>
      <c r="C18" s="194">
        <v>31</v>
      </c>
      <c r="N18" s="137" t="str">
        <f t="shared" si="0"/>
        <v xml:space="preserve">r - </v>
      </c>
      <c r="O18" s="137" t="s">
        <v>368</v>
      </c>
    </row>
    <row r="19" spans="1:16" x14ac:dyDescent="0.25">
      <c r="B19" s="193" t="s">
        <v>1273</v>
      </c>
      <c r="C19" s="142" t="str">
        <f>Spolu!C4</f>
        <v>35555661</v>
      </c>
      <c r="F19" s="145" t="s">
        <v>1269</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1274</v>
      </c>
      <c r="G21" s="284">
        <v>421947749446</v>
      </c>
      <c r="H21" s="148"/>
      <c r="N21" s="137" t="str">
        <f>O21&amp;" - "&amp;P21</f>
        <v>026 01 - Šport pre všetkých, školský a univerzitný šport</v>
      </c>
      <c r="O21" s="137" t="s">
        <v>317</v>
      </c>
      <c r="P21" s="137" t="s">
        <v>318</v>
      </c>
    </row>
    <row r="22" spans="1:16" x14ac:dyDescent="0.25">
      <c r="A22" s="137"/>
      <c r="B22" s="137"/>
      <c r="F22" s="147" t="s">
        <v>1275</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1276</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1288</v>
      </c>
    </row>
    <row r="2" spans="1:2" ht="30" customHeight="1" x14ac:dyDescent="0.25">
      <c r="A2" s="389" t="s">
        <v>1289</v>
      </c>
      <c r="B2" s="389"/>
    </row>
    <row r="3" spans="1:2"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_ _</cp:lastModifiedBy>
  <cp:revision/>
  <cp:lastPrinted>2025-01-23T13:30:36Z</cp:lastPrinted>
  <dcterms:created xsi:type="dcterms:W3CDTF">2017-02-20T06:20:12Z</dcterms:created>
  <dcterms:modified xsi:type="dcterms:W3CDTF">2026-04-08T10:56:49Z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